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bik\Downloads\"/>
    </mc:Choice>
  </mc:AlternateContent>
  <bookViews>
    <workbookView xWindow="0" yWindow="0" windowWidth="20490" windowHeight="7620"/>
  </bookViews>
  <sheets>
    <sheet name="protokol" sheetId="1" r:id="rId1"/>
    <sheet name="seznam-plavcu" sheetId="2" r:id="rId2"/>
    <sheet name="seznam-klubu" sheetId="9" r:id="rId3"/>
    <sheet name="15 km" sheetId="3" r:id="rId4"/>
    <sheet name="10 km" sheetId="4" r:id="rId5"/>
    <sheet name="5 km" sheetId="5" r:id="rId6"/>
    <sheet name="3 km" sheetId="6" r:id="rId7"/>
    <sheet name="1 km" sheetId="7" r:id="rId8"/>
  </sheets>
  <definedNames>
    <definedName name="_xlnm._FilterDatabase" localSheetId="7" hidden="1">'1 km'!$A$7:$K$7</definedName>
    <definedName name="_xlnm._FilterDatabase" localSheetId="4" hidden="1">'10 km'!$A$7:$K$7</definedName>
    <definedName name="_xlnm._FilterDatabase" localSheetId="3" hidden="1">'15 km'!$A$7:$K$7</definedName>
    <definedName name="_xlnm._FilterDatabase" localSheetId="6" hidden="1">'3 km'!$A$7:$K$7</definedName>
    <definedName name="_xlnm._FilterDatabase" localSheetId="5" hidden="1">'5 km'!$A$7:$K$7</definedName>
    <definedName name="_xlnm._FilterDatabase" localSheetId="1" hidden="1">'seznam-plavcu'!$A$5:$H$5</definedName>
  </definedNames>
  <calcPr calcId="162913" iterateDelta="1E-4"/>
</workbook>
</file>

<file path=xl/calcChain.xml><?xml version="1.0" encoding="utf-8"?>
<calcChain xmlns="http://schemas.openxmlformats.org/spreadsheetml/2006/main">
  <c r="G89" i="2" l="1"/>
  <c r="F89" i="2"/>
  <c r="C89" i="2"/>
  <c r="B89" i="2"/>
  <c r="G88" i="2"/>
  <c r="G90" i="2" s="1"/>
  <c r="F88" i="2"/>
  <c r="F90" i="2" s="1"/>
  <c r="E88" i="2"/>
  <c r="D88" i="2"/>
  <c r="B88" i="2" s="1"/>
  <c r="E87" i="2"/>
  <c r="E90" i="2" s="1"/>
  <c r="D87" i="2"/>
  <c r="B87" i="2" s="1"/>
  <c r="C86" i="2"/>
  <c r="B86" i="2"/>
  <c r="C85" i="2"/>
  <c r="B85" i="2"/>
  <c r="C88" i="2" l="1"/>
  <c r="H88" i="2" s="1"/>
  <c r="D90" i="2"/>
  <c r="C87" i="2"/>
  <c r="H86" i="2"/>
  <c r="H89" i="2"/>
  <c r="B90" i="2"/>
  <c r="H85" i="2"/>
  <c r="C90" i="2" l="1"/>
  <c r="H87" i="2"/>
  <c r="H90" i="2" s="1"/>
</calcChain>
</file>

<file path=xl/sharedStrings.xml><?xml version="1.0" encoding="utf-8"?>
<sst xmlns="http://schemas.openxmlformats.org/spreadsheetml/2006/main" count="1374" uniqueCount="316">
  <si>
    <t>Místo konaní :</t>
  </si>
  <si>
    <t>Rybník Špinka, Zábrodí u Červeného Kostelce</t>
  </si>
  <si>
    <t>Datum konání:</t>
  </si>
  <si>
    <t>sobota 3. června 2017 v 10:00</t>
  </si>
  <si>
    <t>Pořadatel:</t>
  </si>
  <si>
    <t>Výtahy Náchod – Metujští tygři, z.s.</t>
  </si>
  <si>
    <t>Ředitel závodu:</t>
  </si>
  <si>
    <t>KOCIÁN</t>
  </si>
  <si>
    <t>Petr</t>
  </si>
  <si>
    <t>MORAVEC</t>
  </si>
  <si>
    <t>Michal</t>
  </si>
  <si>
    <t>VÉLE</t>
  </si>
  <si>
    <t>DUŠEK</t>
  </si>
  <si>
    <t>Jaroslav</t>
  </si>
  <si>
    <t>Pavel</t>
  </si>
  <si>
    <t>Zapisovatelé:</t>
  </si>
  <si>
    <t>SEIDLOVÁ</t>
  </si>
  <si>
    <t>Příprava trati:</t>
  </si>
  <si>
    <t>JEITNER</t>
  </si>
  <si>
    <t>Berthold</t>
  </si>
  <si>
    <t>Prezence</t>
  </si>
  <si>
    <t>ČERNÁ</t>
  </si>
  <si>
    <t>Hana</t>
  </si>
  <si>
    <t>a zpracování výsledků:</t>
  </si>
  <si>
    <t>HORNIAKOVÁ</t>
  </si>
  <si>
    <t>Dagmar</t>
  </si>
  <si>
    <t>KUBCOVÁ</t>
  </si>
  <si>
    <t>Andrea</t>
  </si>
  <si>
    <t>Sanitka:</t>
  </si>
  <si>
    <t>VZS Náchod</t>
  </si>
  <si>
    <t>Lékař:</t>
  </si>
  <si>
    <t>MUDr.</t>
  </si>
  <si>
    <t>Teplota vody :</t>
  </si>
  <si>
    <t>Teplota vzduchu :</t>
  </si>
  <si>
    <t>Charakter trati:</t>
  </si>
  <si>
    <t>Jury:</t>
  </si>
  <si>
    <t>BUKAL</t>
  </si>
  <si>
    <t>(delegát)</t>
  </si>
  <si>
    <t>MAREK</t>
  </si>
  <si>
    <t>Dalimil</t>
  </si>
  <si>
    <t>(FiBr)</t>
  </si>
  <si>
    <t>(SkNá)</t>
  </si>
  <si>
    <t>Organizační tým:</t>
  </si>
  <si>
    <t>BÁRTA</t>
  </si>
  <si>
    <t>Martin</t>
  </si>
  <si>
    <t>HEINZL</t>
  </si>
  <si>
    <t>Milan</t>
  </si>
  <si>
    <t>JIRÁSKOVÁ</t>
  </si>
  <si>
    <t>Alice</t>
  </si>
  <si>
    <t>SCHIRLO</t>
  </si>
  <si>
    <t>Pavel ml.</t>
  </si>
  <si>
    <t>STEHLÍK</t>
  </si>
  <si>
    <t>Horst</t>
  </si>
  <si>
    <t>Český pohár v dálkovém plavání</t>
  </si>
  <si>
    <t>V. ročník – Na Špince přes Špinku, sobota 3. června 2017</t>
  </si>
  <si>
    <t>příjmení</t>
  </si>
  <si>
    <t>jméno</t>
  </si>
  <si>
    <t>r.n.</t>
  </si>
  <si>
    <t>klub</t>
  </si>
  <si>
    <t>m/ž</t>
  </si>
  <si>
    <t>trať</t>
  </si>
  <si>
    <t>kat.</t>
  </si>
  <si>
    <t>s.č.</t>
  </si>
  <si>
    <t>EYBL</t>
  </si>
  <si>
    <t>Václav</t>
  </si>
  <si>
    <t>Boh</t>
  </si>
  <si>
    <t>m</t>
  </si>
  <si>
    <t>1 km</t>
  </si>
  <si>
    <t>C</t>
  </si>
  <si>
    <t>ŠIMSA</t>
  </si>
  <si>
    <t>Ondřej</t>
  </si>
  <si>
    <t>muž</t>
  </si>
  <si>
    <t>Radek</t>
  </si>
  <si>
    <t>žena</t>
  </si>
  <si>
    <t>BRÁT</t>
  </si>
  <si>
    <t>Miroslav</t>
  </si>
  <si>
    <t>nereg.</t>
  </si>
  <si>
    <t>mimo s.</t>
  </si>
  <si>
    <t>sd</t>
  </si>
  <si>
    <t>MOCKER</t>
  </si>
  <si>
    <t>František</t>
  </si>
  <si>
    <t>PKSČL</t>
  </si>
  <si>
    <t>mld</t>
  </si>
  <si>
    <t>KUŘINOVÁ</t>
  </si>
  <si>
    <t>Jana</t>
  </si>
  <si>
    <t>SoHK</t>
  </si>
  <si>
    <t>ž</t>
  </si>
  <si>
    <t>K1</t>
  </si>
  <si>
    <t>PAVUK</t>
  </si>
  <si>
    <t>Marek</t>
  </si>
  <si>
    <t>AQSLE</t>
  </si>
  <si>
    <t>10 km</t>
  </si>
  <si>
    <t>K2</t>
  </si>
  <si>
    <t>POHOŘELÝ</t>
  </si>
  <si>
    <t>ČOUPr</t>
  </si>
  <si>
    <t>MB</t>
  </si>
  <si>
    <t>A</t>
  </si>
  <si>
    <t>MIHOLA</t>
  </si>
  <si>
    <t>FiBr</t>
  </si>
  <si>
    <t>MG</t>
  </si>
  <si>
    <t>B</t>
  </si>
  <si>
    <t>SUCHOPA</t>
  </si>
  <si>
    <t>Radomír</t>
  </si>
  <si>
    <t>MH</t>
  </si>
  <si>
    <t>PODMELOVÁ</t>
  </si>
  <si>
    <t>Eliška</t>
  </si>
  <si>
    <t>ULLWER</t>
  </si>
  <si>
    <t>I.PKO</t>
  </si>
  <si>
    <t>MF</t>
  </si>
  <si>
    <t>15 km</t>
  </si>
  <si>
    <t>ČÍŽKOVÁ</t>
  </si>
  <si>
    <t>Romana</t>
  </si>
  <si>
    <t>KomBr</t>
  </si>
  <si>
    <t>MATĚNA</t>
  </si>
  <si>
    <t>SCPAP</t>
  </si>
  <si>
    <t>5 km</t>
  </si>
  <si>
    <t>KNOTEK</t>
  </si>
  <si>
    <t>Jan</t>
  </si>
  <si>
    <t>3 km</t>
  </si>
  <si>
    <t>GRYGEREK</t>
  </si>
  <si>
    <t>SjBr</t>
  </si>
  <si>
    <t>PROCHÁZKOVÁ</t>
  </si>
  <si>
    <t>Pavlína</t>
  </si>
  <si>
    <t>SpHoř</t>
  </si>
  <si>
    <t>MIK</t>
  </si>
  <si>
    <t>PKHa</t>
  </si>
  <si>
    <t>ME</t>
  </si>
  <si>
    <t>TÁBORSKÝ</t>
  </si>
  <si>
    <t>KOZUBEK</t>
  </si>
  <si>
    <t>Tomáš</t>
  </si>
  <si>
    <t>CHYTIL</t>
  </si>
  <si>
    <t>MD</t>
  </si>
  <si>
    <t>HOMOLKA</t>
  </si>
  <si>
    <t>MA</t>
  </si>
  <si>
    <t>HEJKRLÍK</t>
  </si>
  <si>
    <t>Filip</t>
  </si>
  <si>
    <t>MC</t>
  </si>
  <si>
    <t>VALNÍČEK</t>
  </si>
  <si>
    <t>Jakub</t>
  </si>
  <si>
    <t>ČUDANOVÁ</t>
  </si>
  <si>
    <t>Vlasta</t>
  </si>
  <si>
    <t>MI</t>
  </si>
  <si>
    <t>ŠŤASTNÁ</t>
  </si>
  <si>
    <t>Petra</t>
  </si>
  <si>
    <t>Josef</t>
  </si>
  <si>
    <t>NOVOTNÁ</t>
  </si>
  <si>
    <t>Mirka</t>
  </si>
  <si>
    <t>MILERSKÁ</t>
  </si>
  <si>
    <t>Veronika</t>
  </si>
  <si>
    <t>UnBr</t>
  </si>
  <si>
    <t>Daniel</t>
  </si>
  <si>
    <t>KRAJSA</t>
  </si>
  <si>
    <t>ZEMAN</t>
  </si>
  <si>
    <t>KSPKl</t>
  </si>
  <si>
    <t>LANDSMANNOVÁ</t>
  </si>
  <si>
    <t>Šárka</t>
  </si>
  <si>
    <t>NepM</t>
  </si>
  <si>
    <t>BRÝDLOVÁ</t>
  </si>
  <si>
    <t>Nikola</t>
  </si>
  <si>
    <t>PKVM</t>
  </si>
  <si>
    <t>MAŠKOVÁ</t>
  </si>
  <si>
    <t>Justýna</t>
  </si>
  <si>
    <t>VÍCHOVÁ</t>
  </si>
  <si>
    <t>Tereza</t>
  </si>
  <si>
    <t>Aneta</t>
  </si>
  <si>
    <t>Dominika</t>
  </si>
  <si>
    <t>SkpKB</t>
  </si>
  <si>
    <t>ČÍŽEK</t>
  </si>
  <si>
    <t>Miloš</t>
  </si>
  <si>
    <t>SpCh</t>
  </si>
  <si>
    <t>JELÍNEK</t>
  </si>
  <si>
    <t>DEMLOVÁ</t>
  </si>
  <si>
    <t>Alena</t>
  </si>
  <si>
    <t>SyPa</t>
  </si>
  <si>
    <t>MRŮZEK</t>
  </si>
  <si>
    <t>Alexandr</t>
  </si>
  <si>
    <t>MRŮZKOVÁ</t>
  </si>
  <si>
    <t>LAJČUK</t>
  </si>
  <si>
    <t>Leonard</t>
  </si>
  <si>
    <t>STRAKA</t>
  </si>
  <si>
    <t>DuP</t>
  </si>
  <si>
    <t>Miriam</t>
  </si>
  <si>
    <t>Martina</t>
  </si>
  <si>
    <t>SLANINA</t>
  </si>
  <si>
    <t>EREMIÁŠOVÁ</t>
  </si>
  <si>
    <t>Radka</t>
  </si>
  <si>
    <t>MARKOVÁ</t>
  </si>
  <si>
    <t>Helena</t>
  </si>
  <si>
    <t>BUSHKOV</t>
  </si>
  <si>
    <t>Denis</t>
  </si>
  <si>
    <t>HAVLÍKOVÁ</t>
  </si>
  <si>
    <t>Eva</t>
  </si>
  <si>
    <t>ČTVRTNÍČKOVÁ</t>
  </si>
  <si>
    <t>BRUS</t>
  </si>
  <si>
    <t>Jiří</t>
  </si>
  <si>
    <t>LoTr</t>
  </si>
  <si>
    <t>TESLÍK</t>
  </si>
  <si>
    <t>David</t>
  </si>
  <si>
    <t>BOJCEŇUKOVÁ</t>
  </si>
  <si>
    <t>Zuzana</t>
  </si>
  <si>
    <t>MELICHAR</t>
  </si>
  <si>
    <t>Zbyněk</t>
  </si>
  <si>
    <t>Aleš</t>
  </si>
  <si>
    <t>PECHOVÁ</t>
  </si>
  <si>
    <t>Markéta</t>
  </si>
  <si>
    <t>SlLi</t>
  </si>
  <si>
    <t>KUŘINA</t>
  </si>
  <si>
    <t>GROŠEK</t>
  </si>
  <si>
    <t>Luboš</t>
  </si>
  <si>
    <t>GILÍKOVÁ</t>
  </si>
  <si>
    <t>POLANSKÝ</t>
  </si>
  <si>
    <t>Vít</t>
  </si>
  <si>
    <t>USK</t>
  </si>
  <si>
    <t>Přehled plavců:</t>
  </si>
  <si>
    <t>Trať</t>
  </si>
  <si>
    <t>Muži</t>
  </si>
  <si>
    <t>Ženy</t>
  </si>
  <si>
    <t>Kadeti</t>
  </si>
  <si>
    <t>Kadetky</t>
  </si>
  <si>
    <t>Žáci</t>
  </si>
  <si>
    <t>Žákyně</t>
  </si>
  <si>
    <t>Celkem</t>
  </si>
  <si>
    <t>---</t>
  </si>
  <si>
    <t>celkem</t>
  </si>
  <si>
    <t>zkr.</t>
  </si>
  <si>
    <t>název</t>
  </si>
  <si>
    <t>Bohemians Praha</t>
  </si>
  <si>
    <t>Česká otužilecká unie</t>
  </si>
  <si>
    <t>TJ Dukla Praha</t>
  </si>
  <si>
    <t>Fides Brno</t>
  </si>
  <si>
    <t>I. plavecký klub otužilců Praha</t>
  </si>
  <si>
    <t>Kometa Brno</t>
  </si>
  <si>
    <t>Klub sportovního plavání Kladno</t>
  </si>
  <si>
    <t>Lokomotiva Trutnov</t>
  </si>
  <si>
    <t>Neptun Masters – plavecký klub</t>
  </si>
  <si>
    <t>Plavecký klub Havířov</t>
  </si>
  <si>
    <t>Plavecký klub Vysoké Mýto</t>
  </si>
  <si>
    <t>PK sport Česká Lípa</t>
  </si>
  <si>
    <t>SC Plavecký areál Pardubice</t>
  </si>
  <si>
    <t>KPSP Kometa Brno</t>
  </si>
  <si>
    <t>TJ Slavia Liberec</t>
  </si>
  <si>
    <t>Plavecký klub Slavoj Bruntál, o.s.</t>
  </si>
  <si>
    <t>TJ Sokol Hradec Králové</t>
  </si>
  <si>
    <t>TJ Spartak Hořovice</t>
  </si>
  <si>
    <t>Spartak Choceň</t>
  </si>
  <si>
    <t>TJ Synthesia Pardubice</t>
  </si>
  <si>
    <t>VSK Universita Brno</t>
  </si>
  <si>
    <t>Universitní sportovní klub Praha</t>
  </si>
  <si>
    <t>Neregistrovaní</t>
  </si>
  <si>
    <t>pořadí</t>
  </si>
  <si>
    <t>čas</t>
  </si>
  <si>
    <t>body</t>
  </si>
  <si>
    <t>15 km – dorostenci, muži, masters</t>
  </si>
  <si>
    <t>15 km – dorostenky, ženy, masters</t>
  </si>
  <si>
    <t>10 km – dorostenci, muži, masters</t>
  </si>
  <si>
    <t>10 km – dorostenky, ženy, masters</t>
  </si>
  <si>
    <t>5 km – dorostenci, muži, masters</t>
  </si>
  <si>
    <t>5 km – dorostenky, ženy, masters</t>
  </si>
  <si>
    <t>5 km – kadeti</t>
  </si>
  <si>
    <t>5 km – kadetky</t>
  </si>
  <si>
    <t>3 km – kadetky</t>
  </si>
  <si>
    <t>3 km – starší žákyně</t>
  </si>
  <si>
    <t>1 km – mladší žáci</t>
  </si>
  <si>
    <t>ŠK AQUASPORT Levice</t>
  </si>
  <si>
    <t>Mertlík</t>
  </si>
  <si>
    <t>ČERNÝ</t>
  </si>
  <si>
    <t>Vrchní rozhodčí, startér:</t>
  </si>
  <si>
    <t>Diplomy:</t>
  </si>
  <si>
    <t>SkNá</t>
  </si>
  <si>
    <t>stojatá, okruhy 2 km a 1 km</t>
  </si>
  <si>
    <t>Vrchní časoměřič:</t>
  </si>
  <si>
    <t>LIBNAROVÁ</t>
  </si>
  <si>
    <t>POLANSKÁ</t>
  </si>
  <si>
    <t>Anna</t>
  </si>
  <si>
    <t>BAREŠ</t>
  </si>
  <si>
    <t>ŠTOLLE</t>
  </si>
  <si>
    <t>VANICKÝ</t>
  </si>
  <si>
    <t>DeNá</t>
  </si>
  <si>
    <t>JANČÍK</t>
  </si>
  <si>
    <t>Viktor</t>
  </si>
  <si>
    <t>MAŠEK</t>
  </si>
  <si>
    <t>Vojtěch</t>
  </si>
  <si>
    <t>NÁPRAVNÍK</t>
  </si>
  <si>
    <t>22-28°C</t>
  </si>
  <si>
    <t>23°C</t>
  </si>
  <si>
    <t>GAJDOŠ</t>
  </si>
  <si>
    <t>Dušan</t>
  </si>
  <si>
    <t>mimo.s.</t>
  </si>
  <si>
    <t>HAŠEK</t>
  </si>
  <si>
    <t>SK Výtahy Náchod</t>
  </si>
  <si>
    <t>Delfín Náchod</t>
  </si>
  <si>
    <t>VÝSLEDKY 10 km</t>
  </si>
  <si>
    <t>VÝSLEDKY 15 km</t>
  </si>
  <si>
    <t>VÝSLEDKY 5 km</t>
  </si>
  <si>
    <t>VÝSLEDKY 3 km</t>
  </si>
  <si>
    <t>VÝSLEDKY 1 km</t>
  </si>
  <si>
    <t>1.</t>
  </si>
  <si>
    <t>2.</t>
  </si>
  <si>
    <t>1 km – veřejnost - muži</t>
  </si>
  <si>
    <t>1 km – veřejnost - ženy</t>
  </si>
  <si>
    <t>3.</t>
  </si>
  <si>
    <t>4.</t>
  </si>
  <si>
    <t>5.</t>
  </si>
  <si>
    <t>6.</t>
  </si>
  <si>
    <t>3 km – dorostenci, muži, masters</t>
  </si>
  <si>
    <t>3 km – dorostenky, ženy, masters</t>
  </si>
  <si>
    <t>7.</t>
  </si>
  <si>
    <t>8.</t>
  </si>
  <si>
    <t>9.</t>
  </si>
  <si>
    <t>10.</t>
  </si>
  <si>
    <t>11.</t>
  </si>
  <si>
    <t>12.</t>
  </si>
  <si>
    <t>13.</t>
  </si>
  <si>
    <t>130</t>
  </si>
  <si>
    <t>SEZNAM PŘIHLÁŠENÝCH PLAVCŮ</t>
  </si>
  <si>
    <t>SEZNAM PŘIHLÁŠENÝCH KLUBŮ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</si>
</sst>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\ m/\ yyyy"/>
    <numFmt numFmtId="165" formatCode="#"/>
    <numFmt numFmtId="166" formatCode="h:mm:ss;@"/>
  </numFmts>
  <fonts count="23" x14ac:knownFonts="1">
    <font>
      <sz val="12"/>
      <color rgb="FF000000"/>
      <name val="Calibri"/>
      <family val="2"/>
      <charset val="1"/>
    </font>
    <font>
      <b/>
      <sz val="11"/>
      <name val="Trebuchet MS"/>
      <family val="2"/>
      <charset val="1"/>
    </font>
    <font>
      <sz val="11"/>
      <color rgb="FF000000"/>
      <name val="Trebuchet MS"/>
      <family val="2"/>
      <charset val="1"/>
    </font>
    <font>
      <sz val="11"/>
      <name val="Trebuchet MS"/>
      <family val="2"/>
      <charset val="1"/>
    </font>
    <font>
      <b/>
      <sz val="11"/>
      <color rgb="FF000000"/>
      <name val="Trebuchet MS"/>
      <family val="2"/>
      <charset val="1"/>
    </font>
    <font>
      <sz val="12"/>
      <color rgb="FF000000"/>
      <name val="Trebuchet MS"/>
      <family val="2"/>
      <charset val="1"/>
    </font>
    <font>
      <b/>
      <sz val="12"/>
      <color rgb="FF000000"/>
      <name val="Trebuchet MS"/>
      <family val="2"/>
      <charset val="1"/>
    </font>
    <font>
      <b/>
      <sz val="12"/>
      <name val="Trebuchet MS"/>
      <family val="2"/>
      <charset val="1"/>
    </font>
    <font>
      <sz val="12"/>
      <color rgb="FF006100"/>
      <name val="Calibri"/>
      <family val="2"/>
      <charset val="1"/>
    </font>
    <font>
      <b/>
      <sz val="10"/>
      <name val="Trebuchet MS"/>
      <family val="2"/>
      <charset val="1"/>
    </font>
    <font>
      <sz val="11"/>
      <color rgb="FFFF3333"/>
      <name val="Trebuchet MS"/>
      <family val="2"/>
      <charset val="1"/>
    </font>
    <font>
      <b/>
      <sz val="11"/>
      <color rgb="FFFF3333"/>
      <name val="Trebuchet MS"/>
      <family val="2"/>
      <charset val="1"/>
    </font>
    <font>
      <b/>
      <sz val="12"/>
      <color rgb="FF000000"/>
      <name val="Calibri"/>
      <family val="2"/>
      <charset val="238"/>
    </font>
    <font>
      <sz val="11"/>
      <name val="Trebuchet MS"/>
      <family val="2"/>
      <charset val="238"/>
    </font>
    <font>
      <i/>
      <sz val="11"/>
      <color rgb="FF000000"/>
      <name val="Trebuchet MS"/>
      <family val="2"/>
      <charset val="238"/>
    </font>
    <font>
      <i/>
      <sz val="11"/>
      <name val="Trebuchet MS"/>
      <family val="2"/>
      <charset val="238"/>
    </font>
    <font>
      <sz val="11"/>
      <color rgb="FF000000"/>
      <name val="Trebuchet MS"/>
      <family val="2"/>
      <charset val="238"/>
    </font>
    <font>
      <b/>
      <sz val="11"/>
      <color rgb="FF000000"/>
      <name val="Trebuchet MS"/>
      <family val="2"/>
      <charset val="238"/>
    </font>
    <font>
      <sz val="11"/>
      <color rgb="FFFF0000"/>
      <name val="Trebuchet MS"/>
      <family val="2"/>
      <charset val="238"/>
    </font>
    <font>
      <sz val="12"/>
      <color rgb="FFFF0000"/>
      <name val="Calibri"/>
      <family val="2"/>
      <charset val="1"/>
    </font>
    <font>
      <sz val="12"/>
      <color rgb="FFFF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  <bgColor rgb="FFCFE7F5"/>
      </patternFill>
    </fill>
    <fill>
      <patternFill patternType="solid">
        <fgColor rgb="FFFFFFFF"/>
        <bgColor rgb="FFFFFFCC"/>
      </patternFill>
    </fill>
    <fill>
      <patternFill patternType="solid">
        <fgColor rgb="FFCFE7F5"/>
        <bgColor rgb="FFC6EFCE"/>
      </patternFill>
    </fill>
    <fill>
      <patternFill patternType="solid">
        <fgColor rgb="FFFFFF66"/>
        <bgColor rgb="FFFFFF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2" borderId="0" applyBorder="0" applyProtection="0"/>
  </cellStyleXfs>
  <cellXfs count="121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164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1" xfId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 applyProtection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2" fillId="0" borderId="0" xfId="1" applyFont="1" applyFill="1" applyBorder="1" applyAlignment="1" applyProtection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1" applyFont="1" applyFill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/>
    <xf numFmtId="0" fontId="4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/>
    </xf>
    <xf numFmtId="165" fontId="2" fillId="0" borderId="1" xfId="1" applyNumberFormat="1" applyFont="1" applyFill="1" applyBorder="1" applyAlignment="1" applyProtection="1">
      <alignment horizontal="center" vertical="center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4" fillId="0" borderId="1" xfId="0" applyFont="1" applyBorder="1"/>
    <xf numFmtId="0" fontId="15" fillId="3" borderId="1" xfId="0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0" fillId="0" borderId="1" xfId="0" applyBorder="1"/>
    <xf numFmtId="0" fontId="12" fillId="0" borderId="0" xfId="0" applyFont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166" fontId="0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6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3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0" fontId="0" fillId="0" borderId="0" xfId="0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4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4" fillId="0" borderId="0" xfId="0" applyFont="1" applyBorder="1"/>
    <xf numFmtId="0" fontId="15" fillId="3" borderId="0" xfId="0" applyFont="1" applyFill="1" applyBorder="1" applyAlignment="1">
      <alignment horizontal="left" vertical="center"/>
    </xf>
    <xf numFmtId="0" fontId="15" fillId="3" borderId="0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2" fillId="0" borderId="1" xfId="0" applyFont="1" applyBorder="1"/>
    <xf numFmtId="0" fontId="2" fillId="0" borderId="1" xfId="0" applyNumberFormat="1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1" xfId="0" applyFont="1" applyBorder="1"/>
    <xf numFmtId="0" fontId="17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17" fillId="0" borderId="1" xfId="0" applyFont="1" applyBorder="1"/>
    <xf numFmtId="0" fontId="22" fillId="3" borderId="1" xfId="0" applyFont="1" applyFill="1" applyBorder="1" applyAlignment="1">
      <alignment horizontal="left" vertical="center"/>
    </xf>
    <xf numFmtId="0" fontId="22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</cellXfs>
  <cellStyles count="2">
    <cellStyle name="Normální" xfId="0" builtinId="0"/>
    <cellStyle name="Vysvětlující text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FE7F5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6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workbookViewId="0">
      <selection sqref="A1:G1"/>
    </sheetView>
  </sheetViews>
  <sheetFormatPr defaultRowHeight="15.75" x14ac:dyDescent="0.25"/>
  <cols>
    <col min="1" max="1" width="9.5" customWidth="1"/>
    <col min="2" max="2" width="26.125" customWidth="1"/>
    <col min="3" max="3" width="16" customWidth="1"/>
  </cols>
  <sheetData>
    <row r="1" spans="1:9" ht="18" x14ac:dyDescent="0.25">
      <c r="A1" s="114" t="s">
        <v>53</v>
      </c>
      <c r="B1" s="114"/>
      <c r="C1" s="114"/>
      <c r="D1" s="114"/>
      <c r="E1" s="114"/>
      <c r="F1" s="114"/>
      <c r="G1" s="114"/>
      <c r="H1" s="71"/>
      <c r="I1" s="71"/>
    </row>
    <row r="2" spans="1:9" ht="18" x14ac:dyDescent="0.25">
      <c r="A2" s="115" t="s">
        <v>54</v>
      </c>
      <c r="B2" s="115"/>
      <c r="C2" s="115"/>
      <c r="D2" s="115"/>
      <c r="E2" s="115"/>
      <c r="F2" s="115"/>
      <c r="G2" s="115"/>
      <c r="H2" s="72"/>
      <c r="I2" s="72"/>
    </row>
    <row r="3" spans="1:9" ht="16.5" x14ac:dyDescent="0.3">
      <c r="C3" s="2"/>
      <c r="E3" s="2"/>
      <c r="F3" s="3"/>
    </row>
    <row r="4" spans="1:9" ht="16.5" x14ac:dyDescent="0.3">
      <c r="B4" s="4" t="s">
        <v>0</v>
      </c>
      <c r="C4" s="5" t="s">
        <v>1</v>
      </c>
      <c r="D4" s="4"/>
      <c r="E4" s="5"/>
      <c r="F4" s="6"/>
    </row>
    <row r="5" spans="1:9" ht="16.5" x14ac:dyDescent="0.3">
      <c r="B5" s="4" t="s">
        <v>2</v>
      </c>
      <c r="C5" s="5" t="s">
        <v>3</v>
      </c>
      <c r="D5" s="4"/>
      <c r="E5" s="5"/>
      <c r="F5" s="3"/>
    </row>
    <row r="6" spans="1:9" ht="16.5" x14ac:dyDescent="0.3">
      <c r="B6" s="4"/>
      <c r="C6" s="5"/>
      <c r="D6" s="4"/>
      <c r="E6" s="5"/>
      <c r="F6" s="3"/>
    </row>
    <row r="7" spans="1:9" ht="16.5" x14ac:dyDescent="0.3">
      <c r="B7" s="4" t="s">
        <v>4</v>
      </c>
      <c r="C7" s="7" t="s">
        <v>5</v>
      </c>
      <c r="D7" s="4"/>
      <c r="E7" s="5"/>
      <c r="F7" s="3"/>
    </row>
    <row r="8" spans="1:9" ht="16.5" x14ac:dyDescent="0.3">
      <c r="B8" s="4"/>
      <c r="C8" s="7"/>
      <c r="D8" s="4"/>
      <c r="E8" s="5"/>
      <c r="F8" s="3"/>
    </row>
    <row r="9" spans="1:9" ht="16.5" x14ac:dyDescent="0.3">
      <c r="B9" s="4" t="s">
        <v>6</v>
      </c>
      <c r="C9" s="7" t="s">
        <v>7</v>
      </c>
      <c r="D9" s="8" t="s">
        <v>8</v>
      </c>
      <c r="E9" s="5"/>
      <c r="F9" s="3"/>
    </row>
    <row r="10" spans="1:9" ht="16.5" x14ac:dyDescent="0.3">
      <c r="B10" s="9"/>
      <c r="C10" s="10"/>
      <c r="E10" s="2"/>
      <c r="F10" s="3"/>
    </row>
    <row r="11" spans="1:9" ht="18" x14ac:dyDescent="0.35">
      <c r="B11" s="4" t="s">
        <v>266</v>
      </c>
      <c r="C11" s="2" t="s">
        <v>9</v>
      </c>
      <c r="D11" s="11" t="s">
        <v>10</v>
      </c>
      <c r="E11" s="7"/>
      <c r="F11" s="12"/>
    </row>
    <row r="12" spans="1:9" ht="16.5" x14ac:dyDescent="0.3">
      <c r="B12" s="9"/>
      <c r="C12" s="2"/>
      <c r="E12" s="2"/>
      <c r="F12" s="3"/>
    </row>
    <row r="13" spans="1:9" ht="18" x14ac:dyDescent="0.35">
      <c r="B13" s="13" t="s">
        <v>270</v>
      </c>
      <c r="C13" s="2" t="s">
        <v>11</v>
      </c>
      <c r="D13" s="11" t="s">
        <v>8</v>
      </c>
      <c r="E13" s="2"/>
      <c r="F13" s="3"/>
    </row>
    <row r="14" spans="1:9" ht="16.5" x14ac:dyDescent="0.3">
      <c r="B14" s="13"/>
      <c r="E14" s="2"/>
      <c r="F14" s="3"/>
    </row>
    <row r="15" spans="1:9" ht="18" x14ac:dyDescent="0.35">
      <c r="B15" s="13" t="s">
        <v>15</v>
      </c>
      <c r="C15" s="2" t="s">
        <v>24</v>
      </c>
      <c r="D15" s="11" t="s">
        <v>25</v>
      </c>
      <c r="E15" s="2"/>
      <c r="F15" s="3"/>
    </row>
    <row r="16" spans="1:9" ht="18" x14ac:dyDescent="0.35">
      <c r="B16" s="13"/>
      <c r="C16" s="2" t="s">
        <v>21</v>
      </c>
      <c r="D16" s="11" t="s">
        <v>22</v>
      </c>
      <c r="E16" s="2"/>
      <c r="F16" s="3"/>
    </row>
    <row r="17" spans="2:7" ht="16.5" x14ac:dyDescent="0.3">
      <c r="B17" s="9"/>
      <c r="C17" s="2"/>
      <c r="E17" s="2"/>
      <c r="F17" s="3"/>
    </row>
    <row r="18" spans="2:7" ht="18" x14ac:dyDescent="0.35">
      <c r="B18" s="13" t="s">
        <v>17</v>
      </c>
      <c r="C18" s="2" t="s">
        <v>12</v>
      </c>
      <c r="D18" s="11" t="s">
        <v>44</v>
      </c>
      <c r="E18" s="2" t="s">
        <v>85</v>
      </c>
      <c r="F18" s="3"/>
    </row>
    <row r="19" spans="2:7" ht="18" x14ac:dyDescent="0.35">
      <c r="B19" s="13"/>
      <c r="C19" s="2" t="s">
        <v>206</v>
      </c>
      <c r="D19" s="11" t="s">
        <v>194</v>
      </c>
      <c r="E19" s="2" t="s">
        <v>85</v>
      </c>
      <c r="F19" s="3"/>
    </row>
    <row r="20" spans="2:7" ht="18" x14ac:dyDescent="0.35">
      <c r="B20" s="13"/>
      <c r="C20" s="2" t="s">
        <v>49</v>
      </c>
      <c r="D20" s="11" t="s">
        <v>14</v>
      </c>
      <c r="E20" s="2" t="s">
        <v>268</v>
      </c>
      <c r="F20" s="3"/>
    </row>
    <row r="21" spans="2:7" ht="16.5" x14ac:dyDescent="0.3">
      <c r="B21" s="9"/>
      <c r="C21" s="2"/>
      <c r="E21" s="2"/>
      <c r="F21" s="3"/>
    </row>
    <row r="22" spans="2:7" ht="16.5" x14ac:dyDescent="0.3">
      <c r="B22" s="4" t="s">
        <v>20</v>
      </c>
      <c r="C22" s="2" t="s">
        <v>265</v>
      </c>
      <c r="D22" s="8" t="s">
        <v>44</v>
      </c>
      <c r="E22" s="2"/>
      <c r="F22" s="12"/>
    </row>
    <row r="23" spans="2:7" ht="16.5" x14ac:dyDescent="0.3">
      <c r="B23" s="4" t="s">
        <v>23</v>
      </c>
      <c r="C23" s="2" t="s">
        <v>26</v>
      </c>
      <c r="D23" s="8" t="s">
        <v>27</v>
      </c>
      <c r="E23" s="2"/>
      <c r="F23" s="12"/>
    </row>
    <row r="24" spans="2:7" ht="16.5" x14ac:dyDescent="0.3">
      <c r="B24" s="4"/>
      <c r="C24" s="2"/>
      <c r="D24" s="8"/>
      <c r="E24" s="2"/>
      <c r="F24" s="12"/>
    </row>
    <row r="25" spans="2:7" ht="18" x14ac:dyDescent="0.35">
      <c r="B25" s="4" t="s">
        <v>267</v>
      </c>
      <c r="C25" s="2" t="s">
        <v>18</v>
      </c>
      <c r="D25" s="11" t="s">
        <v>19</v>
      </c>
      <c r="E25" s="2"/>
      <c r="F25" s="3"/>
      <c r="G25" s="12"/>
    </row>
    <row r="26" spans="2:7" ht="16.5" x14ac:dyDescent="0.3">
      <c r="B26" s="4"/>
      <c r="C26" s="2"/>
      <c r="E26" s="2"/>
      <c r="F26" s="3"/>
      <c r="G26" s="12"/>
    </row>
    <row r="27" spans="2:7" ht="16.5" x14ac:dyDescent="0.3">
      <c r="B27" s="4" t="s">
        <v>28</v>
      </c>
      <c r="C27" s="2" t="s">
        <v>29</v>
      </c>
      <c r="E27" s="2"/>
      <c r="F27" s="3"/>
      <c r="G27" s="12"/>
    </row>
    <row r="28" spans="2:7" ht="18" x14ac:dyDescent="0.35">
      <c r="B28" s="4" t="s">
        <v>30</v>
      </c>
      <c r="C28" s="7" t="s">
        <v>264</v>
      </c>
      <c r="D28" s="11" t="s">
        <v>8</v>
      </c>
      <c r="E28" s="2" t="s">
        <v>31</v>
      </c>
      <c r="F28" s="3"/>
      <c r="G28" s="12"/>
    </row>
    <row r="29" spans="2:7" ht="16.5" x14ac:dyDescent="0.3">
      <c r="B29" s="4"/>
      <c r="E29" s="2"/>
      <c r="F29" s="3"/>
      <c r="G29" s="12"/>
    </row>
    <row r="30" spans="2:7" ht="16.5" x14ac:dyDescent="0.3">
      <c r="B30" s="4" t="s">
        <v>32</v>
      </c>
      <c r="C30" s="10" t="s">
        <v>284</v>
      </c>
      <c r="D30" s="8"/>
      <c r="E30" s="2"/>
      <c r="F30" s="12"/>
      <c r="G30" s="12"/>
    </row>
    <row r="31" spans="2:7" ht="16.5" x14ac:dyDescent="0.3">
      <c r="B31" s="4" t="s">
        <v>33</v>
      </c>
      <c r="C31" s="5" t="s">
        <v>283</v>
      </c>
      <c r="D31" s="8"/>
      <c r="E31" s="2"/>
      <c r="F31" s="12"/>
      <c r="G31" s="12"/>
    </row>
    <row r="32" spans="2:7" ht="16.5" x14ac:dyDescent="0.3">
      <c r="B32" s="4"/>
      <c r="C32" s="7"/>
      <c r="D32" s="8"/>
      <c r="E32" s="2"/>
      <c r="F32" s="12"/>
      <c r="G32" s="12"/>
    </row>
    <row r="33" spans="2:7" ht="16.5" x14ac:dyDescent="0.3">
      <c r="B33" s="4" t="s">
        <v>34</v>
      </c>
      <c r="C33" s="7" t="s">
        <v>269</v>
      </c>
      <c r="D33" s="8"/>
      <c r="E33" s="2"/>
      <c r="F33" s="12"/>
      <c r="G33" s="12"/>
    </row>
    <row r="34" spans="2:7" ht="16.5" x14ac:dyDescent="0.3">
      <c r="B34" s="4"/>
      <c r="C34" s="7"/>
      <c r="D34" s="8"/>
      <c r="E34" s="2"/>
      <c r="F34" s="12"/>
      <c r="G34" s="12"/>
    </row>
    <row r="35" spans="2:7" ht="16.5" x14ac:dyDescent="0.3">
      <c r="B35" s="4" t="s">
        <v>35</v>
      </c>
      <c r="C35" s="2" t="s">
        <v>36</v>
      </c>
      <c r="D35" s="8" t="s">
        <v>8</v>
      </c>
      <c r="E35" s="2" t="s">
        <v>37</v>
      </c>
      <c r="F35" s="12"/>
      <c r="G35" s="12"/>
    </row>
    <row r="36" spans="2:7" ht="16.5" x14ac:dyDescent="0.3">
      <c r="C36" s="2" t="s">
        <v>38</v>
      </c>
      <c r="D36" s="8" t="s">
        <v>39</v>
      </c>
      <c r="E36" s="2" t="s">
        <v>40</v>
      </c>
      <c r="F36" s="12"/>
      <c r="G36" s="12"/>
    </row>
    <row r="37" spans="2:7" ht="16.5" x14ac:dyDescent="0.3">
      <c r="C37" s="2" t="s">
        <v>7</v>
      </c>
      <c r="D37" s="8" t="s">
        <v>8</v>
      </c>
      <c r="E37" s="2" t="s">
        <v>41</v>
      </c>
      <c r="F37" s="12"/>
      <c r="G37" s="12"/>
    </row>
    <row r="39" spans="2:7" ht="18" x14ac:dyDescent="0.35">
      <c r="B39" s="14" t="s">
        <v>42</v>
      </c>
      <c r="C39" s="11" t="s">
        <v>43</v>
      </c>
      <c r="D39" s="11" t="s">
        <v>44</v>
      </c>
    </row>
    <row r="40" spans="2:7" ht="18" x14ac:dyDescent="0.35">
      <c r="C40" s="11" t="s">
        <v>45</v>
      </c>
      <c r="D40" s="11" t="s">
        <v>46</v>
      </c>
    </row>
    <row r="41" spans="2:7" ht="16.5" x14ac:dyDescent="0.3">
      <c r="C41" s="2" t="s">
        <v>47</v>
      </c>
      <c r="D41" s="8" t="s">
        <v>48</v>
      </c>
    </row>
    <row r="42" spans="2:7" ht="16.5" x14ac:dyDescent="0.3">
      <c r="C42" s="2" t="s">
        <v>49</v>
      </c>
      <c r="D42" s="8" t="s">
        <v>50</v>
      </c>
    </row>
    <row r="43" spans="2:7" ht="16.5" x14ac:dyDescent="0.3">
      <c r="C43" s="2" t="s">
        <v>51</v>
      </c>
      <c r="D43" s="8" t="s">
        <v>52</v>
      </c>
    </row>
    <row r="44" spans="2:7" ht="16.5" x14ac:dyDescent="0.3">
      <c r="C44" s="2"/>
      <c r="D44" s="8"/>
    </row>
  </sheetData>
  <mergeCells count="2">
    <mergeCell ref="A1:G1"/>
    <mergeCell ref="A2:G2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workbookViewId="0">
      <selection sqref="A1:H1"/>
    </sheetView>
  </sheetViews>
  <sheetFormatPr defaultRowHeight="15.75" x14ac:dyDescent="0.25"/>
  <cols>
    <col min="1" max="1" width="17.125" customWidth="1"/>
    <col min="2" max="2" width="10.875" customWidth="1"/>
    <col min="3" max="8" width="9.625" customWidth="1"/>
  </cols>
  <sheetData>
    <row r="1" spans="1:9" ht="18" x14ac:dyDescent="0.25">
      <c r="A1" s="114" t="s">
        <v>53</v>
      </c>
      <c r="B1" s="114"/>
      <c r="C1" s="114"/>
      <c r="D1" s="114"/>
      <c r="E1" s="114"/>
      <c r="F1" s="114"/>
      <c r="G1" s="114"/>
      <c r="H1" s="114"/>
      <c r="I1" s="15"/>
    </row>
    <row r="2" spans="1:9" ht="18" x14ac:dyDescent="0.25">
      <c r="A2" s="115" t="s">
        <v>54</v>
      </c>
      <c r="B2" s="115"/>
      <c r="C2" s="115"/>
      <c r="D2" s="115"/>
      <c r="E2" s="115"/>
      <c r="F2" s="115"/>
      <c r="G2" s="115"/>
      <c r="H2" s="115"/>
      <c r="I2" s="16"/>
    </row>
    <row r="3" spans="1:9" ht="18" customHeight="1" x14ac:dyDescent="0.25">
      <c r="A3" s="116" t="s">
        <v>314</v>
      </c>
      <c r="B3" s="116"/>
      <c r="C3" s="116"/>
      <c r="D3" s="116"/>
      <c r="E3" s="116"/>
      <c r="F3" s="116"/>
      <c r="G3" s="116"/>
      <c r="H3" s="116"/>
      <c r="I3" s="17"/>
    </row>
    <row r="4" spans="1:9" ht="18" x14ac:dyDescent="0.25">
      <c r="A4" s="17"/>
      <c r="B4" s="17"/>
      <c r="C4" s="17"/>
      <c r="D4" s="17"/>
      <c r="E4" s="17"/>
      <c r="F4" s="17"/>
      <c r="G4" s="17"/>
      <c r="H4" s="17"/>
      <c r="I4" s="17"/>
    </row>
    <row r="5" spans="1:9" ht="18" x14ac:dyDescent="0.35">
      <c r="A5" s="110" t="s">
        <v>55</v>
      </c>
      <c r="B5" s="110" t="s">
        <v>56</v>
      </c>
      <c r="C5" s="111" t="s">
        <v>57</v>
      </c>
      <c r="D5" s="111" t="s">
        <v>58</v>
      </c>
      <c r="E5" s="112" t="s">
        <v>59</v>
      </c>
      <c r="F5" s="113" t="s">
        <v>60</v>
      </c>
      <c r="G5" s="112" t="s">
        <v>61</v>
      </c>
      <c r="H5" s="111" t="s">
        <v>62</v>
      </c>
      <c r="I5" s="11"/>
    </row>
    <row r="6" spans="1:9" ht="18" x14ac:dyDescent="0.35">
      <c r="A6" s="22" t="s">
        <v>127</v>
      </c>
      <c r="B6" s="22" t="s">
        <v>72</v>
      </c>
      <c r="C6" s="23">
        <v>1971</v>
      </c>
      <c r="D6" s="23" t="s">
        <v>65</v>
      </c>
      <c r="E6" s="20" t="s">
        <v>66</v>
      </c>
      <c r="F6" s="24" t="s">
        <v>109</v>
      </c>
      <c r="G6" s="20" t="s">
        <v>126</v>
      </c>
      <c r="H6" s="19">
        <v>1</v>
      </c>
      <c r="I6" s="11"/>
    </row>
    <row r="7" spans="1:9" ht="18" x14ac:dyDescent="0.35">
      <c r="A7" s="22" t="s">
        <v>128</v>
      </c>
      <c r="B7" s="22" t="s">
        <v>129</v>
      </c>
      <c r="C7" s="23">
        <v>1998</v>
      </c>
      <c r="D7" s="23" t="s">
        <v>65</v>
      </c>
      <c r="E7" s="20" t="s">
        <v>66</v>
      </c>
      <c r="F7" s="24" t="s">
        <v>109</v>
      </c>
      <c r="G7" s="20" t="s">
        <v>78</v>
      </c>
      <c r="H7" s="19">
        <v>2</v>
      </c>
      <c r="I7" s="11"/>
    </row>
    <row r="8" spans="1:9" ht="18" x14ac:dyDescent="0.35">
      <c r="A8" s="22" t="s">
        <v>130</v>
      </c>
      <c r="B8" s="22" t="s">
        <v>13</v>
      </c>
      <c r="C8" s="23">
        <v>1976</v>
      </c>
      <c r="D8" s="23" t="s">
        <v>94</v>
      </c>
      <c r="E8" s="20" t="s">
        <v>66</v>
      </c>
      <c r="F8" s="24" t="s">
        <v>109</v>
      </c>
      <c r="G8" s="20" t="s">
        <v>131</v>
      </c>
      <c r="H8" s="19">
        <v>3</v>
      </c>
      <c r="I8" s="11"/>
    </row>
    <row r="9" spans="1:9" ht="18" x14ac:dyDescent="0.35">
      <c r="A9" s="22" t="s">
        <v>132</v>
      </c>
      <c r="B9" s="22" t="s">
        <v>44</v>
      </c>
      <c r="C9" s="23">
        <v>1989</v>
      </c>
      <c r="D9" s="23" t="s">
        <v>98</v>
      </c>
      <c r="E9" s="20" t="s">
        <v>66</v>
      </c>
      <c r="F9" s="24" t="s">
        <v>109</v>
      </c>
      <c r="G9" s="20" t="s">
        <v>133</v>
      </c>
      <c r="H9" s="19">
        <v>4</v>
      </c>
      <c r="I9" s="11"/>
    </row>
    <row r="10" spans="1:9" ht="18" x14ac:dyDescent="0.35">
      <c r="A10" s="22" t="s">
        <v>134</v>
      </c>
      <c r="B10" s="22" t="s">
        <v>135</v>
      </c>
      <c r="C10" s="23">
        <v>1979</v>
      </c>
      <c r="D10" s="23" t="s">
        <v>107</v>
      </c>
      <c r="E10" s="20" t="s">
        <v>66</v>
      </c>
      <c r="F10" s="24" t="s">
        <v>109</v>
      </c>
      <c r="G10" s="20" t="s">
        <v>136</v>
      </c>
      <c r="H10" s="19">
        <v>5</v>
      </c>
      <c r="I10" s="11"/>
    </row>
    <row r="11" spans="1:9" ht="18" x14ac:dyDescent="0.35">
      <c r="A11" s="25" t="s">
        <v>137</v>
      </c>
      <c r="B11" s="18" t="s">
        <v>138</v>
      </c>
      <c r="C11" s="26">
        <v>1970</v>
      </c>
      <c r="D11" s="19" t="s">
        <v>107</v>
      </c>
      <c r="E11" s="20" t="s">
        <v>66</v>
      </c>
      <c r="F11" s="27" t="s">
        <v>109</v>
      </c>
      <c r="G11" s="20" t="s">
        <v>126</v>
      </c>
      <c r="H11" s="19">
        <v>6</v>
      </c>
      <c r="I11" s="11"/>
    </row>
    <row r="12" spans="1:9" ht="18" x14ac:dyDescent="0.35">
      <c r="A12" s="25" t="s">
        <v>139</v>
      </c>
      <c r="B12" s="18" t="s">
        <v>140</v>
      </c>
      <c r="C12" s="26">
        <v>1950</v>
      </c>
      <c r="D12" s="19" t="s">
        <v>107</v>
      </c>
      <c r="E12" s="20" t="s">
        <v>86</v>
      </c>
      <c r="F12" s="27" t="s">
        <v>109</v>
      </c>
      <c r="G12" s="20" t="s">
        <v>141</v>
      </c>
      <c r="H12" s="19">
        <v>7</v>
      </c>
      <c r="I12" s="11"/>
    </row>
    <row r="13" spans="1:9" ht="18" x14ac:dyDescent="0.35">
      <c r="A13" s="22" t="s">
        <v>142</v>
      </c>
      <c r="B13" s="22" t="s">
        <v>143</v>
      </c>
      <c r="C13" s="23">
        <v>1997</v>
      </c>
      <c r="D13" s="23" t="s">
        <v>112</v>
      </c>
      <c r="E13" s="20" t="s">
        <v>86</v>
      </c>
      <c r="F13" s="24" t="s">
        <v>109</v>
      </c>
      <c r="G13" s="20" t="s">
        <v>73</v>
      </c>
      <c r="H13" s="19">
        <v>8</v>
      </c>
      <c r="I13" s="11"/>
    </row>
    <row r="14" spans="1:9" ht="18" x14ac:dyDescent="0.35">
      <c r="A14" s="25" t="s">
        <v>116</v>
      </c>
      <c r="B14" s="18" t="s">
        <v>144</v>
      </c>
      <c r="C14" s="26">
        <v>2001</v>
      </c>
      <c r="D14" s="19" t="s">
        <v>114</v>
      </c>
      <c r="E14" s="20" t="s">
        <v>66</v>
      </c>
      <c r="F14" s="27" t="s">
        <v>109</v>
      </c>
      <c r="G14" s="20" t="s">
        <v>82</v>
      </c>
      <c r="H14" s="19">
        <v>9</v>
      </c>
      <c r="I14" s="11"/>
    </row>
    <row r="15" spans="1:9" ht="18" x14ac:dyDescent="0.35">
      <c r="A15" s="25" t="s">
        <v>12</v>
      </c>
      <c r="B15" s="18" t="s">
        <v>44</v>
      </c>
      <c r="C15" s="26">
        <v>1977</v>
      </c>
      <c r="D15" s="19" t="s">
        <v>85</v>
      </c>
      <c r="E15" s="20" t="s">
        <v>66</v>
      </c>
      <c r="F15" s="27" t="s">
        <v>109</v>
      </c>
      <c r="G15" s="20" t="s">
        <v>131</v>
      </c>
      <c r="H15" s="19">
        <v>10</v>
      </c>
      <c r="I15" s="11"/>
    </row>
    <row r="16" spans="1:9" ht="18" x14ac:dyDescent="0.35">
      <c r="A16" s="25" t="s">
        <v>145</v>
      </c>
      <c r="B16" s="18" t="s">
        <v>146</v>
      </c>
      <c r="C16" s="26">
        <v>1964</v>
      </c>
      <c r="D16" s="19" t="s">
        <v>85</v>
      </c>
      <c r="E16" s="20" t="s">
        <v>86</v>
      </c>
      <c r="F16" s="27" t="s">
        <v>109</v>
      </c>
      <c r="G16" s="20" t="s">
        <v>108</v>
      </c>
      <c r="H16" s="19">
        <v>11</v>
      </c>
      <c r="I16" s="11"/>
    </row>
    <row r="17" spans="1:9" ht="18" x14ac:dyDescent="0.35">
      <c r="A17" s="25" t="s">
        <v>124</v>
      </c>
      <c r="B17" s="18" t="s">
        <v>150</v>
      </c>
      <c r="C17" s="26">
        <v>1997</v>
      </c>
      <c r="D17" s="20" t="s">
        <v>125</v>
      </c>
      <c r="E17" s="27" t="s">
        <v>66</v>
      </c>
      <c r="F17" s="19" t="s">
        <v>109</v>
      </c>
      <c r="G17" s="19" t="s">
        <v>71</v>
      </c>
      <c r="H17" s="19">
        <v>13</v>
      </c>
      <c r="I17" s="11"/>
    </row>
    <row r="18" spans="1:9" ht="18" x14ac:dyDescent="0.35">
      <c r="A18" s="29" t="s">
        <v>88</v>
      </c>
      <c r="B18" s="30" t="s">
        <v>89</v>
      </c>
      <c r="C18" s="31">
        <v>1999</v>
      </c>
      <c r="D18" s="32" t="s">
        <v>90</v>
      </c>
      <c r="E18" s="31" t="s">
        <v>66</v>
      </c>
      <c r="F18" s="33" t="s">
        <v>91</v>
      </c>
      <c r="G18" s="31" t="s">
        <v>78</v>
      </c>
      <c r="H18" s="19">
        <v>20</v>
      </c>
      <c r="I18" s="11"/>
    </row>
    <row r="19" spans="1:9" ht="18" x14ac:dyDescent="0.35">
      <c r="A19" s="22" t="s">
        <v>93</v>
      </c>
      <c r="B19" s="22" t="s">
        <v>10</v>
      </c>
      <c r="C19" s="23">
        <v>1987</v>
      </c>
      <c r="D19" s="23" t="s">
        <v>94</v>
      </c>
      <c r="E19" s="20" t="s">
        <v>66</v>
      </c>
      <c r="F19" s="24" t="s">
        <v>91</v>
      </c>
      <c r="G19" s="20" t="s">
        <v>95</v>
      </c>
      <c r="H19" s="19">
        <v>21</v>
      </c>
      <c r="I19" s="11"/>
    </row>
    <row r="20" spans="1:9" ht="18" x14ac:dyDescent="0.35">
      <c r="A20" s="22" t="s">
        <v>97</v>
      </c>
      <c r="B20" s="22" t="s">
        <v>8</v>
      </c>
      <c r="C20" s="23">
        <v>1961</v>
      </c>
      <c r="D20" s="23" t="s">
        <v>98</v>
      </c>
      <c r="E20" s="20" t="s">
        <v>66</v>
      </c>
      <c r="F20" s="24" t="s">
        <v>91</v>
      </c>
      <c r="G20" s="20" t="s">
        <v>99</v>
      </c>
      <c r="H20" s="19">
        <v>22</v>
      </c>
      <c r="I20" s="11"/>
    </row>
    <row r="21" spans="1:9" ht="18" x14ac:dyDescent="0.35">
      <c r="A21" s="22" t="s">
        <v>101</v>
      </c>
      <c r="B21" s="22" t="s">
        <v>102</v>
      </c>
      <c r="C21" s="23">
        <v>1956</v>
      </c>
      <c r="D21" s="23" t="s">
        <v>98</v>
      </c>
      <c r="E21" s="20" t="s">
        <v>66</v>
      </c>
      <c r="F21" s="24" t="s">
        <v>91</v>
      </c>
      <c r="G21" s="20" t="s">
        <v>103</v>
      </c>
      <c r="H21" s="19">
        <v>23</v>
      </c>
      <c r="I21" s="11"/>
    </row>
    <row r="22" spans="1:9" ht="18" x14ac:dyDescent="0.35">
      <c r="A22" s="22" t="s">
        <v>104</v>
      </c>
      <c r="B22" s="22" t="s">
        <v>105</v>
      </c>
      <c r="C22" s="23">
        <v>1983</v>
      </c>
      <c r="D22" s="23" t="s">
        <v>98</v>
      </c>
      <c r="E22" s="20" t="s">
        <v>86</v>
      </c>
      <c r="F22" s="24" t="s">
        <v>91</v>
      </c>
      <c r="G22" s="20" t="s">
        <v>95</v>
      </c>
      <c r="H22" s="19">
        <v>24</v>
      </c>
      <c r="I22" s="11"/>
    </row>
    <row r="23" spans="1:9" ht="18" x14ac:dyDescent="0.35">
      <c r="A23" s="22" t="s">
        <v>106</v>
      </c>
      <c r="B23" s="22" t="s">
        <v>44</v>
      </c>
      <c r="C23" s="23">
        <v>1965</v>
      </c>
      <c r="D23" s="23" t="s">
        <v>107</v>
      </c>
      <c r="E23" s="20" t="s">
        <v>66</v>
      </c>
      <c r="F23" s="24" t="s">
        <v>91</v>
      </c>
      <c r="G23" s="20" t="s">
        <v>108</v>
      </c>
      <c r="H23" s="19">
        <v>25</v>
      </c>
      <c r="I23" s="11"/>
    </row>
    <row r="24" spans="1:9" ht="18" x14ac:dyDescent="0.35">
      <c r="A24" s="22" t="s">
        <v>110</v>
      </c>
      <c r="B24" s="22" t="s">
        <v>111</v>
      </c>
      <c r="C24" s="23">
        <v>2001</v>
      </c>
      <c r="D24" s="23" t="s">
        <v>112</v>
      </c>
      <c r="E24" s="20" t="s">
        <v>86</v>
      </c>
      <c r="F24" s="24" t="s">
        <v>91</v>
      </c>
      <c r="G24" s="20" t="s">
        <v>82</v>
      </c>
      <c r="H24" s="19">
        <v>27</v>
      </c>
      <c r="I24" s="11"/>
    </row>
    <row r="25" spans="1:9" ht="18" x14ac:dyDescent="0.35">
      <c r="A25" s="25" t="s">
        <v>113</v>
      </c>
      <c r="B25" s="18" t="s">
        <v>8</v>
      </c>
      <c r="C25" s="26">
        <v>1962</v>
      </c>
      <c r="D25" s="19" t="s">
        <v>114</v>
      </c>
      <c r="E25" s="20" t="s">
        <v>66</v>
      </c>
      <c r="F25" s="27" t="s">
        <v>91</v>
      </c>
      <c r="G25" s="20" t="s">
        <v>99</v>
      </c>
      <c r="H25" s="19">
        <v>28</v>
      </c>
      <c r="I25" s="11"/>
    </row>
    <row r="26" spans="1:9" ht="18" x14ac:dyDescent="0.35">
      <c r="A26" s="25" t="s">
        <v>116</v>
      </c>
      <c r="B26" s="18" t="s">
        <v>117</v>
      </c>
      <c r="C26" s="26">
        <v>1996</v>
      </c>
      <c r="D26" s="19" t="s">
        <v>114</v>
      </c>
      <c r="E26" s="20" t="s">
        <v>66</v>
      </c>
      <c r="F26" s="27" t="s">
        <v>91</v>
      </c>
      <c r="G26" s="20" t="s">
        <v>71</v>
      </c>
      <c r="H26" s="19">
        <v>29</v>
      </c>
      <c r="I26" s="11"/>
    </row>
    <row r="27" spans="1:9" ht="18" x14ac:dyDescent="0.35">
      <c r="A27" s="22" t="s">
        <v>119</v>
      </c>
      <c r="B27" s="22" t="s">
        <v>117</v>
      </c>
      <c r="C27" s="23">
        <v>1985</v>
      </c>
      <c r="D27" s="23" t="s">
        <v>120</v>
      </c>
      <c r="E27" s="20" t="s">
        <v>66</v>
      </c>
      <c r="F27" s="24" t="s">
        <v>91</v>
      </c>
      <c r="G27" s="20" t="s">
        <v>95</v>
      </c>
      <c r="H27" s="19">
        <v>30</v>
      </c>
      <c r="I27" s="11"/>
    </row>
    <row r="28" spans="1:9" ht="18" x14ac:dyDescent="0.35">
      <c r="A28" s="22" t="s">
        <v>121</v>
      </c>
      <c r="B28" s="22" t="s">
        <v>122</v>
      </c>
      <c r="C28" s="23">
        <v>1964</v>
      </c>
      <c r="D28" s="23" t="s">
        <v>123</v>
      </c>
      <c r="E28" s="20" t="s">
        <v>86</v>
      </c>
      <c r="F28" s="24" t="s">
        <v>91</v>
      </c>
      <c r="G28" s="20" t="s">
        <v>108</v>
      </c>
      <c r="H28" s="19">
        <v>31</v>
      </c>
      <c r="I28" s="11"/>
    </row>
    <row r="29" spans="1:9" ht="18" x14ac:dyDescent="0.35">
      <c r="A29" s="22" t="s">
        <v>124</v>
      </c>
      <c r="B29" s="22" t="s">
        <v>14</v>
      </c>
      <c r="C29" s="23">
        <v>1971</v>
      </c>
      <c r="D29" s="23" t="s">
        <v>125</v>
      </c>
      <c r="E29" s="20" t="s">
        <v>66</v>
      </c>
      <c r="F29" s="24" t="s">
        <v>91</v>
      </c>
      <c r="G29" s="20" t="s">
        <v>126</v>
      </c>
      <c r="H29" s="19">
        <v>32</v>
      </c>
      <c r="I29" s="11"/>
    </row>
    <row r="30" spans="1:9" ht="18" x14ac:dyDescent="0.35">
      <c r="A30" s="25" t="s">
        <v>188</v>
      </c>
      <c r="B30" s="18" t="s">
        <v>189</v>
      </c>
      <c r="C30" s="26">
        <v>1992</v>
      </c>
      <c r="D30" s="19" t="s">
        <v>107</v>
      </c>
      <c r="E30" s="20" t="s">
        <v>66</v>
      </c>
      <c r="F30" s="27" t="s">
        <v>91</v>
      </c>
      <c r="G30" s="20" t="s">
        <v>133</v>
      </c>
      <c r="H30" s="19">
        <v>33</v>
      </c>
      <c r="I30" s="11"/>
    </row>
    <row r="31" spans="1:9" ht="18" x14ac:dyDescent="0.35">
      <c r="A31" s="22" t="s">
        <v>177</v>
      </c>
      <c r="B31" s="22" t="s">
        <v>178</v>
      </c>
      <c r="C31" s="23">
        <v>2000</v>
      </c>
      <c r="D31" s="23" t="s">
        <v>65</v>
      </c>
      <c r="E31" s="20" t="s">
        <v>66</v>
      </c>
      <c r="F31" s="24" t="s">
        <v>91</v>
      </c>
      <c r="G31" s="20" t="s">
        <v>82</v>
      </c>
      <c r="H31" s="19">
        <v>34</v>
      </c>
      <c r="I31" s="11"/>
    </row>
    <row r="32" spans="1:9" ht="18" x14ac:dyDescent="0.35">
      <c r="A32" s="25" t="s">
        <v>275</v>
      </c>
      <c r="B32" s="18" t="s">
        <v>135</v>
      </c>
      <c r="C32" s="26">
        <v>1974</v>
      </c>
      <c r="D32" s="20" t="s">
        <v>107</v>
      </c>
      <c r="E32" s="27" t="s">
        <v>66</v>
      </c>
      <c r="F32" s="19" t="s">
        <v>91</v>
      </c>
      <c r="G32" s="19" t="s">
        <v>131</v>
      </c>
      <c r="H32" s="19">
        <v>35</v>
      </c>
      <c r="I32" s="11"/>
    </row>
    <row r="33" spans="1:9" ht="18" x14ac:dyDescent="0.35">
      <c r="A33" s="22" t="s">
        <v>147</v>
      </c>
      <c r="B33" s="22" t="s">
        <v>148</v>
      </c>
      <c r="C33" s="23">
        <v>1991</v>
      </c>
      <c r="D33" s="23" t="s">
        <v>149</v>
      </c>
      <c r="E33" s="20" t="s">
        <v>86</v>
      </c>
      <c r="F33" s="24" t="s">
        <v>91</v>
      </c>
      <c r="G33" s="20" t="s">
        <v>133</v>
      </c>
      <c r="H33" s="19">
        <v>36</v>
      </c>
      <c r="I33" s="11"/>
    </row>
    <row r="34" spans="1:9" ht="18" x14ac:dyDescent="0.35">
      <c r="A34" s="25" t="s">
        <v>276</v>
      </c>
      <c r="B34" s="18" t="s">
        <v>202</v>
      </c>
      <c r="C34" s="26">
        <v>1974</v>
      </c>
      <c r="D34" s="20" t="s">
        <v>107</v>
      </c>
      <c r="E34" s="27" t="s">
        <v>66</v>
      </c>
      <c r="F34" s="19" t="s">
        <v>91</v>
      </c>
      <c r="G34" s="19" t="s">
        <v>131</v>
      </c>
      <c r="H34" s="19">
        <v>37</v>
      </c>
      <c r="I34" s="11"/>
    </row>
    <row r="35" spans="1:9" ht="18" x14ac:dyDescent="0.35">
      <c r="A35" s="22" t="s">
        <v>179</v>
      </c>
      <c r="B35" s="22" t="s">
        <v>44</v>
      </c>
      <c r="C35" s="23">
        <v>2000</v>
      </c>
      <c r="D35" s="23" t="s">
        <v>180</v>
      </c>
      <c r="E35" s="20" t="s">
        <v>66</v>
      </c>
      <c r="F35" s="24" t="s">
        <v>115</v>
      </c>
      <c r="G35" s="20" t="s">
        <v>82</v>
      </c>
      <c r="H35" s="19">
        <v>41</v>
      </c>
      <c r="I35" s="11"/>
    </row>
    <row r="36" spans="1:9" ht="18" x14ac:dyDescent="0.35">
      <c r="A36" s="22" t="s">
        <v>16</v>
      </c>
      <c r="B36" s="22" t="s">
        <v>181</v>
      </c>
      <c r="C36" s="23">
        <v>2003</v>
      </c>
      <c r="D36" s="23" t="s">
        <v>180</v>
      </c>
      <c r="E36" s="20" t="s">
        <v>86</v>
      </c>
      <c r="F36" s="24" t="s">
        <v>115</v>
      </c>
      <c r="G36" s="20" t="s">
        <v>92</v>
      </c>
      <c r="H36" s="19">
        <v>42</v>
      </c>
      <c r="I36" s="11"/>
    </row>
    <row r="37" spans="1:9" ht="18" x14ac:dyDescent="0.35">
      <c r="A37" s="22" t="s">
        <v>16</v>
      </c>
      <c r="B37" s="22" t="s">
        <v>182</v>
      </c>
      <c r="C37" s="23">
        <v>2003</v>
      </c>
      <c r="D37" s="23" t="s">
        <v>180</v>
      </c>
      <c r="E37" s="20" t="s">
        <v>86</v>
      </c>
      <c r="F37" s="24" t="s">
        <v>115</v>
      </c>
      <c r="G37" s="20" t="s">
        <v>92</v>
      </c>
      <c r="H37" s="19">
        <v>43</v>
      </c>
      <c r="I37" s="11"/>
    </row>
    <row r="38" spans="1:9" ht="18" x14ac:dyDescent="0.35">
      <c r="A38" s="25" t="s">
        <v>183</v>
      </c>
      <c r="B38" s="18" t="s">
        <v>10</v>
      </c>
      <c r="C38" s="26">
        <v>1990</v>
      </c>
      <c r="D38" s="19" t="s">
        <v>98</v>
      </c>
      <c r="E38" s="20" t="s">
        <v>66</v>
      </c>
      <c r="F38" s="27" t="s">
        <v>115</v>
      </c>
      <c r="G38" s="20" t="s">
        <v>133</v>
      </c>
      <c r="H38" s="19">
        <v>44</v>
      </c>
      <c r="I38" s="11"/>
    </row>
    <row r="39" spans="1:9" ht="18" x14ac:dyDescent="0.35">
      <c r="A39" s="22" t="s">
        <v>184</v>
      </c>
      <c r="B39" s="22" t="s">
        <v>185</v>
      </c>
      <c r="C39" s="23">
        <v>1978</v>
      </c>
      <c r="D39" s="23" t="s">
        <v>98</v>
      </c>
      <c r="E39" s="20" t="s">
        <v>86</v>
      </c>
      <c r="F39" s="24" t="s">
        <v>115</v>
      </c>
      <c r="G39" s="20" t="s">
        <v>136</v>
      </c>
      <c r="H39" s="19">
        <v>45</v>
      </c>
      <c r="I39" s="11"/>
    </row>
    <row r="40" spans="1:9" ht="18" x14ac:dyDescent="0.35">
      <c r="A40" s="25" t="s">
        <v>186</v>
      </c>
      <c r="B40" s="18" t="s">
        <v>187</v>
      </c>
      <c r="C40" s="26">
        <v>1963</v>
      </c>
      <c r="D40" s="19" t="s">
        <v>98</v>
      </c>
      <c r="E40" s="20" t="s">
        <v>86</v>
      </c>
      <c r="F40" s="27" t="s">
        <v>115</v>
      </c>
      <c r="G40" s="20" t="s">
        <v>108</v>
      </c>
      <c r="H40" s="19">
        <v>46</v>
      </c>
      <c r="I40" s="11"/>
    </row>
    <row r="41" spans="1:9" ht="18" x14ac:dyDescent="0.35">
      <c r="A41" s="22" t="s">
        <v>190</v>
      </c>
      <c r="B41" s="22" t="s">
        <v>191</v>
      </c>
      <c r="C41" s="23">
        <v>1956</v>
      </c>
      <c r="D41" s="23" t="s">
        <v>107</v>
      </c>
      <c r="E41" s="20" t="s">
        <v>86</v>
      </c>
      <c r="F41" s="24" t="s">
        <v>115</v>
      </c>
      <c r="G41" s="20" t="s">
        <v>103</v>
      </c>
      <c r="H41" s="19">
        <v>48</v>
      </c>
      <c r="I41" s="11"/>
    </row>
    <row r="42" spans="1:9" ht="18" x14ac:dyDescent="0.35">
      <c r="A42" s="25" t="s">
        <v>192</v>
      </c>
      <c r="B42" s="18" t="s">
        <v>158</v>
      </c>
      <c r="C42" s="26">
        <v>1998</v>
      </c>
      <c r="D42" s="19" t="s">
        <v>112</v>
      </c>
      <c r="E42" s="20" t="s">
        <v>86</v>
      </c>
      <c r="F42" s="27" t="s">
        <v>115</v>
      </c>
      <c r="G42" s="20" t="s">
        <v>78</v>
      </c>
      <c r="H42" s="19">
        <v>49</v>
      </c>
      <c r="I42" s="11"/>
    </row>
    <row r="43" spans="1:9" ht="18" x14ac:dyDescent="0.35">
      <c r="A43" s="25" t="s">
        <v>193</v>
      </c>
      <c r="B43" s="18" t="s">
        <v>194</v>
      </c>
      <c r="C43" s="26">
        <v>1958</v>
      </c>
      <c r="D43" s="19" t="s">
        <v>195</v>
      </c>
      <c r="E43" s="20" t="s">
        <v>66</v>
      </c>
      <c r="F43" s="27" t="s">
        <v>115</v>
      </c>
      <c r="G43" s="20" t="s">
        <v>99</v>
      </c>
      <c r="H43" s="19">
        <v>50</v>
      </c>
      <c r="I43" s="11"/>
    </row>
    <row r="44" spans="1:9" ht="18" x14ac:dyDescent="0.35">
      <c r="A44" s="22" t="s">
        <v>196</v>
      </c>
      <c r="B44" s="22" t="s">
        <v>197</v>
      </c>
      <c r="C44" s="23">
        <v>1969</v>
      </c>
      <c r="D44" s="23" t="s">
        <v>125</v>
      </c>
      <c r="E44" s="20" t="s">
        <v>66</v>
      </c>
      <c r="F44" s="24" t="s">
        <v>115</v>
      </c>
      <c r="G44" s="20" t="s">
        <v>126</v>
      </c>
      <c r="H44" s="19">
        <v>51</v>
      </c>
      <c r="I44" s="11"/>
    </row>
    <row r="45" spans="1:9" ht="18" x14ac:dyDescent="0.35">
      <c r="A45" s="22" t="s">
        <v>198</v>
      </c>
      <c r="B45" s="22" t="s">
        <v>199</v>
      </c>
      <c r="C45" s="23">
        <v>2003</v>
      </c>
      <c r="D45" s="23" t="s">
        <v>125</v>
      </c>
      <c r="E45" s="20" t="s">
        <v>86</v>
      </c>
      <c r="F45" s="24" t="s">
        <v>115</v>
      </c>
      <c r="G45" s="20" t="s">
        <v>92</v>
      </c>
      <c r="H45" s="19">
        <v>52</v>
      </c>
      <c r="I45" s="11"/>
    </row>
    <row r="46" spans="1:9" ht="18" x14ac:dyDescent="0.35">
      <c r="A46" s="25" t="s">
        <v>274</v>
      </c>
      <c r="B46" s="18" t="s">
        <v>8</v>
      </c>
      <c r="C46" s="26">
        <v>2002</v>
      </c>
      <c r="D46" s="19" t="s">
        <v>114</v>
      </c>
      <c r="E46" s="20" t="s">
        <v>66</v>
      </c>
      <c r="F46" s="27" t="s">
        <v>115</v>
      </c>
      <c r="G46" s="20" t="s">
        <v>87</v>
      </c>
      <c r="H46" s="19">
        <v>55</v>
      </c>
      <c r="I46" s="11"/>
    </row>
    <row r="47" spans="1:9" ht="18" x14ac:dyDescent="0.35">
      <c r="A47" s="30" t="s">
        <v>203</v>
      </c>
      <c r="B47" s="30" t="s">
        <v>204</v>
      </c>
      <c r="C47" s="36">
        <v>1979</v>
      </c>
      <c r="D47" s="19" t="s">
        <v>205</v>
      </c>
      <c r="E47" s="33" t="s">
        <v>86</v>
      </c>
      <c r="F47" s="33" t="s">
        <v>115</v>
      </c>
      <c r="G47" s="20" t="s">
        <v>136</v>
      </c>
      <c r="H47" s="19">
        <v>57</v>
      </c>
      <c r="I47" s="11"/>
    </row>
    <row r="48" spans="1:9" ht="18" x14ac:dyDescent="0.35">
      <c r="A48" s="25" t="s">
        <v>206</v>
      </c>
      <c r="B48" s="18" t="s">
        <v>194</v>
      </c>
      <c r="C48" s="26">
        <v>1960</v>
      </c>
      <c r="D48" s="19" t="s">
        <v>85</v>
      </c>
      <c r="E48" s="20" t="s">
        <v>66</v>
      </c>
      <c r="F48" s="27" t="s">
        <v>115</v>
      </c>
      <c r="G48" s="20" t="s">
        <v>99</v>
      </c>
      <c r="H48" s="19">
        <v>58</v>
      </c>
      <c r="I48" s="11"/>
    </row>
    <row r="49" spans="1:9" ht="18" x14ac:dyDescent="0.35">
      <c r="A49" s="22" t="s">
        <v>207</v>
      </c>
      <c r="B49" s="22" t="s">
        <v>208</v>
      </c>
      <c r="C49" s="23">
        <v>1980</v>
      </c>
      <c r="D49" s="23" t="s">
        <v>149</v>
      </c>
      <c r="E49" s="20" t="s">
        <v>66</v>
      </c>
      <c r="F49" s="24" t="s">
        <v>115</v>
      </c>
      <c r="G49" s="20" t="s">
        <v>136</v>
      </c>
      <c r="H49" s="19">
        <v>59</v>
      </c>
      <c r="I49" s="11"/>
    </row>
    <row r="50" spans="1:9" ht="18" x14ac:dyDescent="0.35">
      <c r="A50" s="22" t="s">
        <v>209</v>
      </c>
      <c r="B50" s="22" t="s">
        <v>187</v>
      </c>
      <c r="C50" s="23">
        <v>1972</v>
      </c>
      <c r="D50" s="23" t="s">
        <v>149</v>
      </c>
      <c r="E50" s="20" t="s">
        <v>86</v>
      </c>
      <c r="F50" s="24" t="s">
        <v>115</v>
      </c>
      <c r="G50" s="20" t="s">
        <v>126</v>
      </c>
      <c r="H50" s="19">
        <v>60</v>
      </c>
      <c r="I50" s="11"/>
    </row>
    <row r="51" spans="1:9" ht="18" x14ac:dyDescent="0.35">
      <c r="A51" s="30" t="s">
        <v>210</v>
      </c>
      <c r="B51" s="30" t="s">
        <v>211</v>
      </c>
      <c r="C51" s="36">
        <v>1978</v>
      </c>
      <c r="D51" s="19" t="s">
        <v>212</v>
      </c>
      <c r="E51" s="33" t="s">
        <v>66</v>
      </c>
      <c r="F51" s="33" t="s">
        <v>115</v>
      </c>
      <c r="G51" s="20" t="s">
        <v>136</v>
      </c>
      <c r="H51" s="19">
        <v>61</v>
      </c>
      <c r="I51" s="11"/>
    </row>
    <row r="52" spans="1:9" ht="18" x14ac:dyDescent="0.35">
      <c r="A52" s="29" t="s">
        <v>210</v>
      </c>
      <c r="B52" s="30" t="s">
        <v>194</v>
      </c>
      <c r="C52" s="31">
        <v>1978</v>
      </c>
      <c r="D52" s="32" t="s">
        <v>212</v>
      </c>
      <c r="E52" s="31" t="s">
        <v>66</v>
      </c>
      <c r="F52" s="33" t="s">
        <v>115</v>
      </c>
      <c r="G52" s="31" t="s">
        <v>136</v>
      </c>
      <c r="H52" s="19">
        <v>62</v>
      </c>
      <c r="I52" s="11"/>
    </row>
    <row r="53" spans="1:9" ht="18" x14ac:dyDescent="0.35">
      <c r="A53" s="34" t="s">
        <v>171</v>
      </c>
      <c r="B53" s="35" t="s">
        <v>172</v>
      </c>
      <c r="C53" s="21">
        <v>1971</v>
      </c>
      <c r="D53" s="32" t="s">
        <v>173</v>
      </c>
      <c r="E53" s="31" t="s">
        <v>86</v>
      </c>
      <c r="F53" s="33" t="s">
        <v>115</v>
      </c>
      <c r="G53" s="31" t="s">
        <v>126</v>
      </c>
      <c r="H53" s="19">
        <v>64</v>
      </c>
      <c r="I53" s="11"/>
    </row>
    <row r="54" spans="1:9" ht="18" x14ac:dyDescent="0.35">
      <c r="A54" s="22" t="s">
        <v>151</v>
      </c>
      <c r="B54" s="22" t="s">
        <v>14</v>
      </c>
      <c r="C54" s="23">
        <v>1960</v>
      </c>
      <c r="D54" s="23" t="s">
        <v>98</v>
      </c>
      <c r="E54" s="20" t="s">
        <v>66</v>
      </c>
      <c r="F54" s="24" t="s">
        <v>118</v>
      </c>
      <c r="G54" s="20" t="s">
        <v>99</v>
      </c>
      <c r="H54" s="19">
        <v>70</v>
      </c>
      <c r="I54" s="11"/>
    </row>
    <row r="55" spans="1:9" ht="18" x14ac:dyDescent="0.35">
      <c r="A55" s="22" t="s">
        <v>152</v>
      </c>
      <c r="B55" s="22" t="s">
        <v>13</v>
      </c>
      <c r="C55" s="23">
        <v>1967</v>
      </c>
      <c r="D55" s="23" t="s">
        <v>107</v>
      </c>
      <c r="E55" s="20" t="s">
        <v>66</v>
      </c>
      <c r="F55" s="24" t="s">
        <v>118</v>
      </c>
      <c r="G55" s="20" t="s">
        <v>108</v>
      </c>
      <c r="H55" s="19">
        <v>71</v>
      </c>
      <c r="I55" s="11"/>
    </row>
    <row r="56" spans="1:9" ht="18" x14ac:dyDescent="0.35">
      <c r="A56" s="22" t="s">
        <v>16</v>
      </c>
      <c r="B56" s="22" t="s">
        <v>148</v>
      </c>
      <c r="C56" s="23">
        <v>2005</v>
      </c>
      <c r="D56" s="23" t="s">
        <v>153</v>
      </c>
      <c r="E56" s="20" t="s">
        <v>86</v>
      </c>
      <c r="F56" s="24" t="s">
        <v>118</v>
      </c>
      <c r="G56" s="20" t="s">
        <v>100</v>
      </c>
      <c r="H56" s="19">
        <v>72</v>
      </c>
      <c r="I56" s="11"/>
    </row>
    <row r="57" spans="1:9" ht="18" x14ac:dyDescent="0.35">
      <c r="A57" s="22" t="s">
        <v>154</v>
      </c>
      <c r="B57" s="22" t="s">
        <v>155</v>
      </c>
      <c r="C57" s="23">
        <v>1975</v>
      </c>
      <c r="D57" s="23" t="s">
        <v>156</v>
      </c>
      <c r="E57" s="20" t="s">
        <v>86</v>
      </c>
      <c r="F57" s="24" t="s">
        <v>118</v>
      </c>
      <c r="G57" s="20" t="s">
        <v>131</v>
      </c>
      <c r="H57" s="19">
        <v>73</v>
      </c>
      <c r="I57" s="11"/>
    </row>
    <row r="58" spans="1:9" ht="18" x14ac:dyDescent="0.35">
      <c r="A58" s="22" t="s">
        <v>157</v>
      </c>
      <c r="B58" s="22" t="s">
        <v>158</v>
      </c>
      <c r="C58" s="23">
        <v>2004</v>
      </c>
      <c r="D58" s="23" t="s">
        <v>159</v>
      </c>
      <c r="E58" s="20" t="s">
        <v>86</v>
      </c>
      <c r="F58" s="24" t="s">
        <v>118</v>
      </c>
      <c r="G58" s="20" t="s">
        <v>96</v>
      </c>
      <c r="H58" s="19">
        <v>74</v>
      </c>
      <c r="I58" s="11"/>
    </row>
    <row r="59" spans="1:9" ht="18" x14ac:dyDescent="0.35">
      <c r="A59" s="22" t="s">
        <v>160</v>
      </c>
      <c r="B59" s="22" t="s">
        <v>161</v>
      </c>
      <c r="C59" s="23">
        <v>2005</v>
      </c>
      <c r="D59" s="23" t="s">
        <v>159</v>
      </c>
      <c r="E59" s="20" t="s">
        <v>86</v>
      </c>
      <c r="F59" s="24" t="s">
        <v>118</v>
      </c>
      <c r="G59" s="20" t="s">
        <v>100</v>
      </c>
      <c r="H59" s="19">
        <v>75</v>
      </c>
      <c r="I59" s="11"/>
    </row>
    <row r="60" spans="1:9" ht="18" x14ac:dyDescent="0.35">
      <c r="A60" s="22" t="s">
        <v>162</v>
      </c>
      <c r="B60" s="22" t="s">
        <v>163</v>
      </c>
      <c r="C60" s="23">
        <v>2005</v>
      </c>
      <c r="D60" s="23" t="s">
        <v>159</v>
      </c>
      <c r="E60" s="20" t="s">
        <v>86</v>
      </c>
      <c r="F60" s="24" t="s">
        <v>118</v>
      </c>
      <c r="G60" s="20" t="s">
        <v>100</v>
      </c>
      <c r="H60" s="19">
        <v>76</v>
      </c>
      <c r="I60" s="11"/>
    </row>
    <row r="61" spans="1:9" ht="18" x14ac:dyDescent="0.35">
      <c r="A61" s="22" t="s">
        <v>157</v>
      </c>
      <c r="B61" s="22" t="s">
        <v>164</v>
      </c>
      <c r="C61" s="23">
        <v>2002</v>
      </c>
      <c r="D61" s="23" t="s">
        <v>159</v>
      </c>
      <c r="E61" s="20" t="s">
        <v>86</v>
      </c>
      <c r="F61" s="24" t="s">
        <v>118</v>
      </c>
      <c r="G61" s="20" t="s">
        <v>87</v>
      </c>
      <c r="H61" s="19">
        <v>77</v>
      </c>
      <c r="I61" s="11"/>
    </row>
    <row r="62" spans="1:9" ht="18" x14ac:dyDescent="0.35">
      <c r="A62" s="25" t="s">
        <v>110</v>
      </c>
      <c r="B62" s="18" t="s">
        <v>165</v>
      </c>
      <c r="C62" s="26">
        <v>2004</v>
      </c>
      <c r="D62" s="19" t="s">
        <v>166</v>
      </c>
      <c r="E62" s="20" t="s">
        <v>86</v>
      </c>
      <c r="F62" s="27" t="s">
        <v>118</v>
      </c>
      <c r="G62" s="20" t="s">
        <v>96</v>
      </c>
      <c r="H62" s="19">
        <v>78</v>
      </c>
      <c r="I62" s="11"/>
    </row>
    <row r="63" spans="1:9" ht="18" x14ac:dyDescent="0.35">
      <c r="A63" s="25" t="s">
        <v>167</v>
      </c>
      <c r="B63" s="18" t="s">
        <v>168</v>
      </c>
      <c r="C63" s="26">
        <v>1960</v>
      </c>
      <c r="D63" s="19" t="s">
        <v>169</v>
      </c>
      <c r="E63" s="20" t="s">
        <v>66</v>
      </c>
      <c r="F63" s="27" t="s">
        <v>118</v>
      </c>
      <c r="G63" s="20" t="s">
        <v>99</v>
      </c>
      <c r="H63" s="19">
        <v>79</v>
      </c>
      <c r="I63" s="11"/>
    </row>
    <row r="64" spans="1:9" ht="18" x14ac:dyDescent="0.35">
      <c r="A64" s="25" t="s">
        <v>170</v>
      </c>
      <c r="B64" s="18" t="s">
        <v>13</v>
      </c>
      <c r="C64" s="26">
        <v>1951</v>
      </c>
      <c r="D64" s="19" t="s">
        <v>169</v>
      </c>
      <c r="E64" s="20" t="s">
        <v>66</v>
      </c>
      <c r="F64" s="27" t="s">
        <v>118</v>
      </c>
      <c r="G64" s="20" t="s">
        <v>141</v>
      </c>
      <c r="H64" s="19">
        <v>80</v>
      </c>
      <c r="I64" s="11"/>
    </row>
    <row r="65" spans="1:9" ht="18" x14ac:dyDescent="0.35">
      <c r="A65" s="22" t="s">
        <v>174</v>
      </c>
      <c r="B65" s="22" t="s">
        <v>175</v>
      </c>
      <c r="C65" s="23">
        <v>1965</v>
      </c>
      <c r="D65" s="23" t="s">
        <v>149</v>
      </c>
      <c r="E65" s="20" t="s">
        <v>66</v>
      </c>
      <c r="F65" s="24" t="s">
        <v>118</v>
      </c>
      <c r="G65" s="20" t="s">
        <v>108</v>
      </c>
      <c r="H65" s="19">
        <v>83</v>
      </c>
      <c r="I65" s="11"/>
    </row>
    <row r="66" spans="1:9" ht="18" x14ac:dyDescent="0.35">
      <c r="A66" s="22" t="s">
        <v>176</v>
      </c>
      <c r="B66" s="22" t="s">
        <v>122</v>
      </c>
      <c r="C66" s="23">
        <v>1970</v>
      </c>
      <c r="D66" s="23" t="s">
        <v>149</v>
      </c>
      <c r="E66" s="20" t="s">
        <v>86</v>
      </c>
      <c r="F66" s="24" t="s">
        <v>118</v>
      </c>
      <c r="G66" s="20" t="s">
        <v>126</v>
      </c>
      <c r="H66" s="19">
        <v>84</v>
      </c>
      <c r="I66" s="11"/>
    </row>
    <row r="67" spans="1:9" ht="18" x14ac:dyDescent="0.35">
      <c r="A67" s="25" t="s">
        <v>200</v>
      </c>
      <c r="B67" s="18" t="s">
        <v>201</v>
      </c>
      <c r="C67" s="26">
        <v>1949</v>
      </c>
      <c r="D67" s="19" t="s">
        <v>114</v>
      </c>
      <c r="E67" s="20" t="s">
        <v>66</v>
      </c>
      <c r="F67" s="27" t="s">
        <v>118</v>
      </c>
      <c r="G67" s="20" t="s">
        <v>141</v>
      </c>
      <c r="H67" s="19">
        <v>85</v>
      </c>
      <c r="I67" s="11"/>
    </row>
    <row r="68" spans="1:9" ht="18" x14ac:dyDescent="0.35">
      <c r="A68" s="29" t="s">
        <v>271</v>
      </c>
      <c r="B68" s="30" t="s">
        <v>182</v>
      </c>
      <c r="C68" s="31">
        <v>1971</v>
      </c>
      <c r="D68" s="32" t="s">
        <v>277</v>
      </c>
      <c r="E68" s="31" t="s">
        <v>86</v>
      </c>
      <c r="F68" s="33" t="s">
        <v>118</v>
      </c>
      <c r="G68" s="31" t="s">
        <v>126</v>
      </c>
      <c r="H68" s="19">
        <v>86</v>
      </c>
      <c r="I68" s="11"/>
    </row>
    <row r="69" spans="1:9" ht="18" x14ac:dyDescent="0.35">
      <c r="A69" s="25" t="s">
        <v>278</v>
      </c>
      <c r="B69" s="18" t="s">
        <v>279</v>
      </c>
      <c r="C69" s="26">
        <v>1981</v>
      </c>
      <c r="D69" s="20" t="s">
        <v>76</v>
      </c>
      <c r="E69" s="27" t="s">
        <v>66</v>
      </c>
      <c r="F69" s="19" t="s">
        <v>118</v>
      </c>
      <c r="G69" s="19" t="s">
        <v>77</v>
      </c>
      <c r="H69" s="19">
        <v>87</v>
      </c>
      <c r="I69" s="11"/>
    </row>
    <row r="70" spans="1:9" ht="18" x14ac:dyDescent="0.35">
      <c r="A70" s="22" t="s">
        <v>63</v>
      </c>
      <c r="B70" s="22" t="s">
        <v>64</v>
      </c>
      <c r="C70" s="23">
        <v>2006</v>
      </c>
      <c r="D70" s="23" t="s">
        <v>65</v>
      </c>
      <c r="E70" s="20" t="s">
        <v>66</v>
      </c>
      <c r="F70" s="24" t="s">
        <v>67</v>
      </c>
      <c r="G70" s="20" t="s">
        <v>68</v>
      </c>
      <c r="H70" s="19">
        <v>100</v>
      </c>
      <c r="I70" s="11"/>
    </row>
    <row r="71" spans="1:9" ht="18" x14ac:dyDescent="0.35">
      <c r="A71" s="22" t="s">
        <v>69</v>
      </c>
      <c r="B71" s="22" t="s">
        <v>70</v>
      </c>
      <c r="C71" s="23">
        <v>2006</v>
      </c>
      <c r="D71" s="23" t="s">
        <v>65</v>
      </c>
      <c r="E71" s="20" t="s">
        <v>66</v>
      </c>
      <c r="F71" s="24" t="s">
        <v>67</v>
      </c>
      <c r="G71" s="20" t="s">
        <v>68</v>
      </c>
      <c r="H71" s="19">
        <v>101</v>
      </c>
      <c r="I71" s="11"/>
    </row>
    <row r="72" spans="1:9" ht="18" x14ac:dyDescent="0.35">
      <c r="A72" s="25" t="s">
        <v>74</v>
      </c>
      <c r="B72" s="18" t="s">
        <v>75</v>
      </c>
      <c r="C72" s="26">
        <v>1969</v>
      </c>
      <c r="D72" s="19" t="s">
        <v>76</v>
      </c>
      <c r="E72" s="20" t="s">
        <v>66</v>
      </c>
      <c r="F72" s="27" t="s">
        <v>67</v>
      </c>
      <c r="G72" s="19" t="s">
        <v>77</v>
      </c>
      <c r="H72" s="19">
        <v>103</v>
      </c>
      <c r="I72" s="11"/>
    </row>
    <row r="73" spans="1:9" ht="18" x14ac:dyDescent="0.35">
      <c r="A73" s="25" t="s">
        <v>79</v>
      </c>
      <c r="B73" s="18" t="s">
        <v>80</v>
      </c>
      <c r="C73" s="26">
        <v>1958</v>
      </c>
      <c r="D73" s="28" t="s">
        <v>81</v>
      </c>
      <c r="E73" s="20" t="s">
        <v>66</v>
      </c>
      <c r="F73" s="27" t="s">
        <v>67</v>
      </c>
      <c r="G73" s="19" t="s">
        <v>77</v>
      </c>
      <c r="H73" s="19">
        <v>104</v>
      </c>
      <c r="I73" s="11"/>
    </row>
    <row r="74" spans="1:9" ht="18" x14ac:dyDescent="0.35">
      <c r="A74" s="25" t="s">
        <v>83</v>
      </c>
      <c r="B74" s="18" t="s">
        <v>84</v>
      </c>
      <c r="C74" s="26">
        <v>1961</v>
      </c>
      <c r="D74" s="19" t="s">
        <v>85</v>
      </c>
      <c r="E74" s="20" t="s">
        <v>86</v>
      </c>
      <c r="F74" s="27" t="s">
        <v>67</v>
      </c>
      <c r="G74" s="19" t="s">
        <v>77</v>
      </c>
      <c r="H74" s="19">
        <v>105</v>
      </c>
      <c r="I74" s="11"/>
    </row>
    <row r="75" spans="1:9" ht="18" x14ac:dyDescent="0.35">
      <c r="A75" s="29" t="s">
        <v>271</v>
      </c>
      <c r="B75" s="30" t="s">
        <v>143</v>
      </c>
      <c r="C75" s="31">
        <v>1973</v>
      </c>
      <c r="D75" s="32" t="s">
        <v>76</v>
      </c>
      <c r="E75" s="31" t="s">
        <v>86</v>
      </c>
      <c r="F75" s="33" t="s">
        <v>67</v>
      </c>
      <c r="G75" s="19" t="s">
        <v>77</v>
      </c>
      <c r="H75" s="19">
        <v>106</v>
      </c>
      <c r="I75" s="11"/>
    </row>
    <row r="76" spans="1:9" ht="18" x14ac:dyDescent="0.35">
      <c r="A76" s="25" t="s">
        <v>272</v>
      </c>
      <c r="B76" s="18" t="s">
        <v>273</v>
      </c>
      <c r="C76" s="26">
        <v>2004</v>
      </c>
      <c r="D76" s="20" t="s">
        <v>212</v>
      </c>
      <c r="E76" s="27" t="s">
        <v>86</v>
      </c>
      <c r="F76" s="19" t="s">
        <v>67</v>
      </c>
      <c r="G76" s="19" t="s">
        <v>77</v>
      </c>
      <c r="H76" s="19">
        <v>107</v>
      </c>
      <c r="I76" s="11"/>
    </row>
    <row r="77" spans="1:9" ht="18" x14ac:dyDescent="0.35">
      <c r="A77" s="25" t="s">
        <v>280</v>
      </c>
      <c r="B77" s="18" t="s">
        <v>281</v>
      </c>
      <c r="C77" s="26">
        <v>2002</v>
      </c>
      <c r="D77" s="20" t="s">
        <v>159</v>
      </c>
      <c r="E77" s="27" t="s">
        <v>66</v>
      </c>
      <c r="F77" s="19" t="s">
        <v>67</v>
      </c>
      <c r="G77" s="19" t="s">
        <v>77</v>
      </c>
      <c r="H77" s="19">
        <v>108</v>
      </c>
      <c r="I77" s="11"/>
    </row>
    <row r="78" spans="1:9" ht="18" x14ac:dyDescent="0.35">
      <c r="A78" s="25" t="s">
        <v>282</v>
      </c>
      <c r="B78" s="18" t="s">
        <v>138</v>
      </c>
      <c r="C78" s="26">
        <v>1987</v>
      </c>
      <c r="D78" s="20" t="s">
        <v>76</v>
      </c>
      <c r="E78" s="27" t="s">
        <v>66</v>
      </c>
      <c r="F78" s="19" t="s">
        <v>67</v>
      </c>
      <c r="G78" s="19" t="s">
        <v>77</v>
      </c>
      <c r="H78" s="19">
        <v>109</v>
      </c>
      <c r="I78" s="11"/>
    </row>
    <row r="79" spans="1:9" ht="18" x14ac:dyDescent="0.35">
      <c r="A79" s="25" t="s">
        <v>285</v>
      </c>
      <c r="B79" s="18" t="s">
        <v>286</v>
      </c>
      <c r="C79" s="26">
        <v>1973</v>
      </c>
      <c r="D79" s="20" t="s">
        <v>76</v>
      </c>
      <c r="E79" s="27" t="s">
        <v>66</v>
      </c>
      <c r="F79" s="19" t="s">
        <v>67</v>
      </c>
      <c r="G79" s="19" t="s">
        <v>77</v>
      </c>
      <c r="H79" s="19">
        <v>110</v>
      </c>
      <c r="I79" s="11"/>
    </row>
    <row r="80" spans="1:9" ht="18" x14ac:dyDescent="0.35">
      <c r="A80" s="25" t="s">
        <v>288</v>
      </c>
      <c r="B80" s="18" t="s">
        <v>14</v>
      </c>
      <c r="C80" s="26">
        <v>1966</v>
      </c>
      <c r="D80" s="20" t="s">
        <v>268</v>
      </c>
      <c r="E80" s="27" t="s">
        <v>66</v>
      </c>
      <c r="F80" s="19" t="s">
        <v>67</v>
      </c>
      <c r="G80" s="19" t="s">
        <v>77</v>
      </c>
      <c r="H80" s="19">
        <v>111</v>
      </c>
      <c r="I80" s="11"/>
    </row>
    <row r="81" spans="1:9" ht="18" x14ac:dyDescent="0.35">
      <c r="A81" s="25" t="s">
        <v>26</v>
      </c>
      <c r="B81" s="18" t="s">
        <v>27</v>
      </c>
      <c r="C81" s="26">
        <v>1981</v>
      </c>
      <c r="D81" s="20" t="s">
        <v>268</v>
      </c>
      <c r="E81" s="27" t="s">
        <v>86</v>
      </c>
      <c r="F81" s="19" t="s">
        <v>67</v>
      </c>
      <c r="G81" s="19" t="s">
        <v>77</v>
      </c>
      <c r="H81" s="19">
        <v>112</v>
      </c>
      <c r="I81" s="11"/>
    </row>
    <row r="82" spans="1:9" ht="18" x14ac:dyDescent="0.35">
      <c r="A82" s="9"/>
      <c r="B82" s="9"/>
      <c r="C82" s="9"/>
      <c r="D82" s="9"/>
      <c r="E82" s="9"/>
      <c r="F82" s="9"/>
      <c r="G82" s="9"/>
      <c r="H82" s="9"/>
      <c r="I82" s="11"/>
    </row>
    <row r="83" spans="1:9" ht="18" x14ac:dyDescent="0.35">
      <c r="A83" s="4" t="s">
        <v>213</v>
      </c>
      <c r="B83" s="4"/>
      <c r="C83" s="8"/>
      <c r="D83" s="8"/>
      <c r="E83" s="8"/>
      <c r="F83" s="9"/>
      <c r="G83" s="9"/>
      <c r="H83" s="9"/>
      <c r="I83" s="11"/>
    </row>
    <row r="84" spans="1:9" ht="18" x14ac:dyDescent="0.35">
      <c r="A84" s="53" t="s">
        <v>214</v>
      </c>
      <c r="B84" s="54" t="s">
        <v>215</v>
      </c>
      <c r="C84" s="54" t="s">
        <v>216</v>
      </c>
      <c r="D84" s="54" t="s">
        <v>217</v>
      </c>
      <c r="E84" s="54" t="s">
        <v>218</v>
      </c>
      <c r="F84" s="54" t="s">
        <v>219</v>
      </c>
      <c r="G84" s="54" t="s">
        <v>220</v>
      </c>
      <c r="H84" s="53" t="s">
        <v>221</v>
      </c>
      <c r="I84" s="11"/>
    </row>
    <row r="85" spans="1:9" ht="18" x14ac:dyDescent="0.35">
      <c r="A85" s="26" t="s">
        <v>109</v>
      </c>
      <c r="B85" s="55">
        <f>COUNTIFS(E6:E81,"m",F6:F81,"15 km")</f>
        <v>9</v>
      </c>
      <c r="C85" s="55">
        <f>COUNTIFS(E6:E81,"ž",F6:F81,"15 km")</f>
        <v>3</v>
      </c>
      <c r="D85" s="56" t="s">
        <v>222</v>
      </c>
      <c r="E85" s="56" t="s">
        <v>222</v>
      </c>
      <c r="F85" s="56" t="s">
        <v>222</v>
      </c>
      <c r="G85" s="56" t="s">
        <v>222</v>
      </c>
      <c r="H85" s="37">
        <f>SUM(B85:G85)</f>
        <v>12</v>
      </c>
      <c r="I85" s="11"/>
    </row>
    <row r="86" spans="1:9" ht="18" x14ac:dyDescent="0.35">
      <c r="A86" s="26" t="s">
        <v>91</v>
      </c>
      <c r="B86" s="55">
        <f>COUNTIFS(E6:E81,"m",F6:F81,"10 km")</f>
        <v>13</v>
      </c>
      <c r="C86" s="55">
        <f>COUNTIFS(E6:E81,"ž",F6:F81,"10 km")</f>
        <v>4</v>
      </c>
      <c r="D86" s="56" t="s">
        <v>222</v>
      </c>
      <c r="E86" s="56" t="s">
        <v>222</v>
      </c>
      <c r="F86" s="56" t="s">
        <v>222</v>
      </c>
      <c r="G86" s="56" t="s">
        <v>222</v>
      </c>
      <c r="H86" s="37">
        <f>SUM(B86:G86)</f>
        <v>17</v>
      </c>
      <c r="I86" s="11"/>
    </row>
    <row r="87" spans="1:9" ht="18" x14ac:dyDescent="0.35">
      <c r="A87" s="26" t="s">
        <v>115</v>
      </c>
      <c r="B87" s="55">
        <f>COUNTIFS(E6:E81,"m",F6:F81,"5 km")-(D87)</f>
        <v>8</v>
      </c>
      <c r="C87" s="55">
        <f>COUNTIFS(E6:E81,"ž",F6:F81,"5 km")-(E87)</f>
        <v>7</v>
      </c>
      <c r="D87" s="55">
        <f>COUNTIFS(G6:G81,"K1",E6:E81,"m",F6:F81,"5 km")+COUNTIFS(G6:G81, "K2",E6:E81,"M",F6:F81,"5 km")</f>
        <v>1</v>
      </c>
      <c r="E87" s="55">
        <f>COUNTIFS(G6:G81,"K1",E6:E81,"ž",F6:F81,"5 km")+COUNTIFS(G6:G81, "K2",E6:E81,"ž",F6:F81,"5 km")</f>
        <v>3</v>
      </c>
      <c r="F87" s="56" t="s">
        <v>222</v>
      </c>
      <c r="G87" s="56" t="s">
        <v>222</v>
      </c>
      <c r="H87" s="37">
        <f>SUM(B87:G87)</f>
        <v>19</v>
      </c>
      <c r="I87" s="11"/>
    </row>
    <row r="88" spans="1:9" ht="18" x14ac:dyDescent="0.35">
      <c r="A88" s="26" t="s">
        <v>118</v>
      </c>
      <c r="B88" s="55">
        <f>COUNTIFS(E6:E81,"m",F6:F81,"3 km")-(D88+F88)</f>
        <v>7</v>
      </c>
      <c r="C88" s="55">
        <f>COUNTIFS(E6:E81,"ž",F6:F81,"3 km")-(E88+G88)</f>
        <v>3</v>
      </c>
      <c r="D88" s="55">
        <f>COUNTIFS(G6:G81,"K1",E6:E81,"m",F6:F81,"3 km")+COUNTIFS(G6:G81, "K2",E6:E81,"m",F6:F81,"3 km")</f>
        <v>0</v>
      </c>
      <c r="E88" s="55">
        <f>COUNTIFS(G6:G81,"K1",E6:E81,"ž",F6:F81,"3 km")+COUNTIFS(G6:G81, "K2",E6:E81,"ž",F6:F81,"3 km")</f>
        <v>1</v>
      </c>
      <c r="F88" s="55">
        <f>COUNTIFS(G6:G81,"A",E6:E81,"m",F6:F81,"3 km")+COUNTIFS(G6:G81, "B",E6:E81,"m",F6:F81,"3 km")+COUNTIFS(G6:G81, "C",E6:E81,"m",F6:F81,"3 km")+COUNTIFS(G6:G81, "D",E6:E81,"m",F6:F81,"3 km")</f>
        <v>0</v>
      </c>
      <c r="G88" s="55">
        <f>COUNTIFS(G6:G81,"A",E6:E81,"ž",F6:F81,"3 km")+COUNTIFS(G6:G81, "B",E6:E81,"ž",F6:F81,"3 km")+COUNTIFS(G6:G81, "C",E6:E81,"ž",F6:F81,"3 km")+COUNTIFS(G6:G81, "D",E6:E81,"ž",F6:F81,"3 km")</f>
        <v>5</v>
      </c>
      <c r="H88" s="37">
        <f>SUM(B88:G88)</f>
        <v>16</v>
      </c>
      <c r="I88" s="11"/>
    </row>
    <row r="89" spans="1:9" ht="18" x14ac:dyDescent="0.35">
      <c r="A89" s="26" t="s">
        <v>67</v>
      </c>
      <c r="B89" s="56">
        <f>COUNTIFS(E6:E81,"m",G6:G81,"mimo s.",F6:F81,"1 km")</f>
        <v>6</v>
      </c>
      <c r="C89" s="56">
        <f>COUNTIFS(E6:E81,"ž",G6:G81,"mimo s.",F6:F81,"1 km")</f>
        <v>4</v>
      </c>
      <c r="D89" s="56" t="s">
        <v>222</v>
      </c>
      <c r="E89" s="56" t="s">
        <v>222</v>
      </c>
      <c r="F89" s="55">
        <f>COUNTIFS(G6:G81,"A",E6:E81,"m",F6:F81,"1 km")+COUNTIFS(G6:G81, "B",E6:E81,"m",F6:F81,"1 km")+COUNTIFS(G6:G81, "C",E6:E81,"m",F6:F81,"1 km")+COUNTIFS(G6:G81, "D",E6:E81,"m",F6:F81,"1 km")</f>
        <v>2</v>
      </c>
      <c r="G89" s="55">
        <f>COUNTIFS(G6:G81,"A",E6:E81,"ž",F6:F81,"1 km")+COUNTIFS(G6:G81, "B",E6:E81,"ž",F6:F81,"1 km")+COUNTIFS(G6:G81, "C",E6:E81,"ž",F6:F81,"1 km")+COUNTIFS(G6:G81, "D",E6:E81,"ž",F6:F81,"1 km")</f>
        <v>0</v>
      </c>
      <c r="H89" s="37">
        <f>SUM(B89:G89)</f>
        <v>12</v>
      </c>
      <c r="I89" s="11"/>
    </row>
    <row r="90" spans="1:9" ht="18" x14ac:dyDescent="0.35">
      <c r="A90" s="26" t="s">
        <v>223</v>
      </c>
      <c r="B90" s="37">
        <f>SUM(B85:B89)</f>
        <v>43</v>
      </c>
      <c r="C90" s="37">
        <f>SUM(C85:C89)</f>
        <v>21</v>
      </c>
      <c r="D90" s="37">
        <f>SUM(D87:D89)</f>
        <v>1</v>
      </c>
      <c r="E90" s="37">
        <f>SUM(E87:E89)</f>
        <v>4</v>
      </c>
      <c r="F90" s="37">
        <f>SUM(F88:F89)</f>
        <v>2</v>
      </c>
      <c r="G90" s="37">
        <f>SUM(G88:G89)</f>
        <v>5</v>
      </c>
      <c r="H90" s="38">
        <f>SUM(H85:H89)</f>
        <v>76</v>
      </c>
      <c r="I90" s="11"/>
    </row>
  </sheetData>
  <mergeCells count="3">
    <mergeCell ref="A3:H3"/>
    <mergeCell ref="A2:H2"/>
    <mergeCell ref="A1:H1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sqref="A1:I1"/>
    </sheetView>
  </sheetViews>
  <sheetFormatPr defaultRowHeight="15.75" x14ac:dyDescent="0.25"/>
  <cols>
    <col min="1" max="1" width="6.625" customWidth="1"/>
    <col min="2" max="2" width="28.5" customWidth="1"/>
    <col min="3" max="9" width="8" style="70" customWidth="1"/>
  </cols>
  <sheetData>
    <row r="1" spans="1:9" ht="18" x14ac:dyDescent="0.25">
      <c r="A1" s="114" t="s">
        <v>53</v>
      </c>
      <c r="B1" s="114"/>
      <c r="C1" s="114"/>
      <c r="D1" s="114"/>
      <c r="E1" s="114"/>
      <c r="F1" s="114"/>
      <c r="G1" s="114"/>
      <c r="H1" s="114"/>
      <c r="I1" s="114"/>
    </row>
    <row r="2" spans="1:9" ht="18" x14ac:dyDescent="0.25">
      <c r="A2" s="115" t="s">
        <v>54</v>
      </c>
      <c r="B2" s="115"/>
      <c r="C2" s="115"/>
      <c r="D2" s="115"/>
      <c r="E2" s="115"/>
      <c r="F2" s="115"/>
      <c r="G2" s="115"/>
      <c r="H2" s="115"/>
      <c r="I2" s="115"/>
    </row>
    <row r="3" spans="1:9" ht="18" customHeight="1" x14ac:dyDescent="0.25">
      <c r="A3" s="116" t="s">
        <v>315</v>
      </c>
      <c r="B3" s="116"/>
      <c r="C3" s="116"/>
      <c r="D3" s="116"/>
      <c r="E3" s="116"/>
      <c r="F3" s="116"/>
      <c r="G3" s="116"/>
      <c r="H3" s="116"/>
      <c r="I3" s="116"/>
    </row>
    <row r="4" spans="1:9" ht="16.5" x14ac:dyDescent="0.3">
      <c r="A4" s="100"/>
      <c r="B4" s="100"/>
      <c r="C4" s="101"/>
      <c r="D4" s="101"/>
      <c r="E4" s="101"/>
      <c r="F4" s="101"/>
      <c r="G4" s="101"/>
      <c r="H4" s="101"/>
      <c r="I4" s="101"/>
    </row>
    <row r="5" spans="1:9" ht="16.5" x14ac:dyDescent="0.3">
      <c r="A5" s="109" t="s">
        <v>224</v>
      </c>
      <c r="B5" s="109" t="s">
        <v>225</v>
      </c>
      <c r="C5" s="103" t="s">
        <v>215</v>
      </c>
      <c r="D5" s="103" t="s">
        <v>216</v>
      </c>
      <c r="E5" s="103" t="s">
        <v>217</v>
      </c>
      <c r="F5" s="103" t="s">
        <v>218</v>
      </c>
      <c r="G5" s="103" t="s">
        <v>219</v>
      </c>
      <c r="H5" s="103" t="s">
        <v>220</v>
      </c>
      <c r="I5" s="103" t="s">
        <v>221</v>
      </c>
    </row>
    <row r="6" spans="1:9" ht="16.5" x14ac:dyDescent="0.3">
      <c r="A6" s="102" t="s">
        <v>90</v>
      </c>
      <c r="B6" s="102" t="s">
        <v>263</v>
      </c>
      <c r="C6" s="104">
        <v>1</v>
      </c>
      <c r="D6" s="104">
        <v>0</v>
      </c>
      <c r="E6" s="104">
        <v>0</v>
      </c>
      <c r="F6" s="104">
        <v>0</v>
      </c>
      <c r="G6" s="104">
        <v>0</v>
      </c>
      <c r="H6" s="104">
        <v>0</v>
      </c>
      <c r="I6" s="105">
        <v>1</v>
      </c>
    </row>
    <row r="7" spans="1:9" ht="16.5" x14ac:dyDescent="0.3">
      <c r="A7" s="102" t="s">
        <v>65</v>
      </c>
      <c r="B7" s="102" t="s">
        <v>226</v>
      </c>
      <c r="C7" s="104">
        <v>3</v>
      </c>
      <c r="D7" s="104">
        <v>0</v>
      </c>
      <c r="E7" s="104">
        <v>0</v>
      </c>
      <c r="F7" s="104">
        <v>0</v>
      </c>
      <c r="G7" s="104">
        <v>2</v>
      </c>
      <c r="H7" s="104">
        <v>0</v>
      </c>
      <c r="I7" s="105">
        <v>5</v>
      </c>
    </row>
    <row r="8" spans="1:9" ht="16.5" x14ac:dyDescent="0.3">
      <c r="A8" s="102" t="s">
        <v>94</v>
      </c>
      <c r="B8" s="102" t="s">
        <v>227</v>
      </c>
      <c r="C8" s="104">
        <v>2</v>
      </c>
      <c r="D8" s="104">
        <v>0</v>
      </c>
      <c r="E8" s="104">
        <v>0</v>
      </c>
      <c r="F8" s="104">
        <v>0</v>
      </c>
      <c r="G8" s="104">
        <v>0</v>
      </c>
      <c r="H8" s="104">
        <v>0</v>
      </c>
      <c r="I8" s="105">
        <v>2</v>
      </c>
    </row>
    <row r="9" spans="1:9" ht="16.5" x14ac:dyDescent="0.3">
      <c r="A9" s="102" t="s">
        <v>277</v>
      </c>
      <c r="B9" s="102" t="s">
        <v>290</v>
      </c>
      <c r="C9" s="104">
        <v>0</v>
      </c>
      <c r="D9" s="104">
        <v>1</v>
      </c>
      <c r="E9" s="104">
        <v>0</v>
      </c>
      <c r="F9" s="104">
        <v>0</v>
      </c>
      <c r="G9" s="104">
        <v>0</v>
      </c>
      <c r="H9" s="104">
        <v>0</v>
      </c>
      <c r="I9" s="105">
        <v>1</v>
      </c>
    </row>
    <row r="10" spans="1:9" ht="16.5" x14ac:dyDescent="0.3">
      <c r="A10" s="102" t="s">
        <v>180</v>
      </c>
      <c r="B10" s="102" t="s">
        <v>228</v>
      </c>
      <c r="C10" s="104">
        <v>1</v>
      </c>
      <c r="D10" s="104">
        <v>0</v>
      </c>
      <c r="E10" s="104">
        <v>0</v>
      </c>
      <c r="F10" s="104">
        <v>2</v>
      </c>
      <c r="G10" s="104">
        <v>0</v>
      </c>
      <c r="H10" s="104">
        <v>0</v>
      </c>
      <c r="I10" s="105">
        <v>3</v>
      </c>
    </row>
    <row r="11" spans="1:9" ht="16.5" x14ac:dyDescent="0.3">
      <c r="A11" s="102" t="s">
        <v>98</v>
      </c>
      <c r="B11" s="102" t="s">
        <v>229</v>
      </c>
      <c r="C11" s="104">
        <v>5</v>
      </c>
      <c r="D11" s="104">
        <v>3</v>
      </c>
      <c r="E11" s="104">
        <v>0</v>
      </c>
      <c r="F11" s="104">
        <v>0</v>
      </c>
      <c r="G11" s="104">
        <v>0</v>
      </c>
      <c r="H11" s="104">
        <v>0</v>
      </c>
      <c r="I11" s="105">
        <v>8</v>
      </c>
    </row>
    <row r="12" spans="1:9" ht="16.5" x14ac:dyDescent="0.3">
      <c r="A12" s="102" t="s">
        <v>107</v>
      </c>
      <c r="B12" s="102" t="s">
        <v>230</v>
      </c>
      <c r="C12" s="104">
        <v>7</v>
      </c>
      <c r="D12" s="104">
        <v>2</v>
      </c>
      <c r="E12" s="104">
        <v>0</v>
      </c>
      <c r="F12" s="104">
        <v>0</v>
      </c>
      <c r="G12" s="104">
        <v>0</v>
      </c>
      <c r="H12" s="104">
        <v>0</v>
      </c>
      <c r="I12" s="105">
        <v>9</v>
      </c>
    </row>
    <row r="13" spans="1:9" ht="16.5" x14ac:dyDescent="0.3">
      <c r="A13" s="102" t="s">
        <v>112</v>
      </c>
      <c r="B13" s="102" t="s">
        <v>231</v>
      </c>
      <c r="C13" s="104">
        <v>0</v>
      </c>
      <c r="D13" s="104">
        <v>3</v>
      </c>
      <c r="E13" s="104">
        <v>0</v>
      </c>
      <c r="F13" s="104">
        <v>0</v>
      </c>
      <c r="G13" s="104">
        <v>0</v>
      </c>
      <c r="H13" s="104">
        <v>0</v>
      </c>
      <c r="I13" s="105">
        <v>3</v>
      </c>
    </row>
    <row r="14" spans="1:9" ht="16.5" x14ac:dyDescent="0.3">
      <c r="A14" s="102" t="s">
        <v>153</v>
      </c>
      <c r="B14" s="102" t="s">
        <v>232</v>
      </c>
      <c r="C14" s="104">
        <v>0</v>
      </c>
      <c r="D14" s="104">
        <v>0</v>
      </c>
      <c r="E14" s="104">
        <v>0</v>
      </c>
      <c r="F14" s="104">
        <v>0</v>
      </c>
      <c r="G14" s="104">
        <v>0</v>
      </c>
      <c r="H14" s="104">
        <v>1</v>
      </c>
      <c r="I14" s="105">
        <v>1</v>
      </c>
    </row>
    <row r="15" spans="1:9" ht="16.5" x14ac:dyDescent="0.3">
      <c r="A15" s="102" t="s">
        <v>195</v>
      </c>
      <c r="B15" s="102" t="s">
        <v>233</v>
      </c>
      <c r="C15" s="104">
        <v>1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5">
        <v>1</v>
      </c>
    </row>
    <row r="16" spans="1:9" ht="16.5" x14ac:dyDescent="0.3">
      <c r="A16" s="102" t="s">
        <v>156</v>
      </c>
      <c r="B16" s="102" t="s">
        <v>234</v>
      </c>
      <c r="C16" s="104">
        <v>0</v>
      </c>
      <c r="D16" s="104">
        <v>1</v>
      </c>
      <c r="E16" s="104">
        <v>0</v>
      </c>
      <c r="F16" s="104">
        <v>0</v>
      </c>
      <c r="G16" s="104">
        <v>0</v>
      </c>
      <c r="H16" s="104">
        <v>0</v>
      </c>
      <c r="I16" s="105">
        <v>1</v>
      </c>
    </row>
    <row r="17" spans="1:9" ht="16.5" x14ac:dyDescent="0.3">
      <c r="A17" s="102" t="s">
        <v>125</v>
      </c>
      <c r="B17" s="102" t="s">
        <v>235</v>
      </c>
      <c r="C17" s="104">
        <v>3</v>
      </c>
      <c r="D17" s="104">
        <v>0</v>
      </c>
      <c r="E17" s="104">
        <v>0</v>
      </c>
      <c r="F17" s="104">
        <v>1</v>
      </c>
      <c r="G17" s="104">
        <v>0</v>
      </c>
      <c r="H17" s="104">
        <v>0</v>
      </c>
      <c r="I17" s="105">
        <v>4</v>
      </c>
    </row>
    <row r="18" spans="1:9" ht="16.5" x14ac:dyDescent="0.3">
      <c r="A18" s="102" t="s">
        <v>159</v>
      </c>
      <c r="B18" s="102" t="s">
        <v>236</v>
      </c>
      <c r="C18" s="104">
        <v>1</v>
      </c>
      <c r="D18" s="104">
        <v>0</v>
      </c>
      <c r="E18" s="104">
        <v>0</v>
      </c>
      <c r="F18" s="104">
        <v>1</v>
      </c>
      <c r="G18" s="104">
        <v>0</v>
      </c>
      <c r="H18" s="104">
        <v>3</v>
      </c>
      <c r="I18" s="105">
        <v>5</v>
      </c>
    </row>
    <row r="19" spans="1:9" ht="16.5" x14ac:dyDescent="0.3">
      <c r="A19" s="102" t="s">
        <v>81</v>
      </c>
      <c r="B19" s="102" t="s">
        <v>237</v>
      </c>
      <c r="C19" s="104">
        <v>1</v>
      </c>
      <c r="D19" s="104">
        <v>0</v>
      </c>
      <c r="E19" s="104">
        <v>0</v>
      </c>
      <c r="F19" s="104">
        <v>0</v>
      </c>
      <c r="G19" s="104">
        <v>0</v>
      </c>
      <c r="H19" s="104">
        <v>0</v>
      </c>
      <c r="I19" s="105">
        <v>1</v>
      </c>
    </row>
    <row r="20" spans="1:9" ht="16.5" x14ac:dyDescent="0.3">
      <c r="A20" s="102" t="s">
        <v>114</v>
      </c>
      <c r="B20" s="102" t="s">
        <v>238</v>
      </c>
      <c r="C20" s="104">
        <v>4</v>
      </c>
      <c r="D20" s="104">
        <v>0</v>
      </c>
      <c r="E20" s="104">
        <v>1</v>
      </c>
      <c r="F20" s="104">
        <v>0</v>
      </c>
      <c r="G20" s="104">
        <v>0</v>
      </c>
      <c r="H20" s="104">
        <v>0</v>
      </c>
      <c r="I20" s="105">
        <v>5</v>
      </c>
    </row>
    <row r="21" spans="1:9" ht="16.5" x14ac:dyDescent="0.3">
      <c r="A21" s="102" t="s">
        <v>268</v>
      </c>
      <c r="B21" s="102" t="s">
        <v>289</v>
      </c>
      <c r="C21" s="104">
        <v>1</v>
      </c>
      <c r="D21" s="104">
        <v>1</v>
      </c>
      <c r="E21" s="104">
        <v>0</v>
      </c>
      <c r="F21" s="104">
        <v>0</v>
      </c>
      <c r="G21" s="104">
        <v>0</v>
      </c>
      <c r="H21" s="104">
        <v>0</v>
      </c>
      <c r="I21" s="105">
        <v>2</v>
      </c>
    </row>
    <row r="22" spans="1:9" ht="16.5" x14ac:dyDescent="0.3">
      <c r="A22" s="102" t="s">
        <v>166</v>
      </c>
      <c r="B22" s="102" t="s">
        <v>239</v>
      </c>
      <c r="C22" s="104">
        <v>0</v>
      </c>
      <c r="D22" s="104">
        <v>0</v>
      </c>
      <c r="E22" s="104">
        <v>0</v>
      </c>
      <c r="F22" s="104">
        <v>0</v>
      </c>
      <c r="G22" s="104">
        <v>0</v>
      </c>
      <c r="H22" s="104">
        <v>1</v>
      </c>
      <c r="I22" s="105">
        <v>1</v>
      </c>
    </row>
    <row r="23" spans="1:9" ht="16.5" x14ac:dyDescent="0.3">
      <c r="A23" s="102" t="s">
        <v>205</v>
      </c>
      <c r="B23" s="102" t="s">
        <v>240</v>
      </c>
      <c r="C23" s="104">
        <v>0</v>
      </c>
      <c r="D23" s="104">
        <v>1</v>
      </c>
      <c r="E23" s="104">
        <v>0</v>
      </c>
      <c r="F23" s="104">
        <v>0</v>
      </c>
      <c r="G23" s="104">
        <v>0</v>
      </c>
      <c r="H23" s="104">
        <v>0</v>
      </c>
      <c r="I23" s="105">
        <v>1</v>
      </c>
    </row>
    <row r="24" spans="1:9" ht="16.5" x14ac:dyDescent="0.3">
      <c r="A24" s="102" t="s">
        <v>120</v>
      </c>
      <c r="B24" s="102" t="s">
        <v>241</v>
      </c>
      <c r="C24" s="104">
        <v>1</v>
      </c>
      <c r="D24" s="104">
        <v>0</v>
      </c>
      <c r="E24" s="104">
        <v>0</v>
      </c>
      <c r="F24" s="104">
        <v>0</v>
      </c>
      <c r="G24" s="104">
        <v>0</v>
      </c>
      <c r="H24" s="104">
        <v>0</v>
      </c>
      <c r="I24" s="105">
        <v>1</v>
      </c>
    </row>
    <row r="25" spans="1:9" ht="16.5" x14ac:dyDescent="0.3">
      <c r="A25" s="102" t="s">
        <v>85</v>
      </c>
      <c r="B25" s="102" t="s">
        <v>242</v>
      </c>
      <c r="C25" s="104">
        <v>2</v>
      </c>
      <c r="D25" s="104">
        <v>2</v>
      </c>
      <c r="E25" s="104">
        <v>0</v>
      </c>
      <c r="F25" s="104">
        <v>0</v>
      </c>
      <c r="G25" s="104">
        <v>0</v>
      </c>
      <c r="H25" s="104">
        <v>0</v>
      </c>
      <c r="I25" s="105">
        <v>4</v>
      </c>
    </row>
    <row r="26" spans="1:9" ht="16.5" x14ac:dyDescent="0.3">
      <c r="A26" s="102" t="s">
        <v>123</v>
      </c>
      <c r="B26" s="102" t="s">
        <v>243</v>
      </c>
      <c r="C26" s="104">
        <v>0</v>
      </c>
      <c r="D26" s="104">
        <v>1</v>
      </c>
      <c r="E26" s="104">
        <v>0</v>
      </c>
      <c r="F26" s="104">
        <v>0</v>
      </c>
      <c r="G26" s="104">
        <v>0</v>
      </c>
      <c r="H26" s="104">
        <v>0</v>
      </c>
      <c r="I26" s="105">
        <v>1</v>
      </c>
    </row>
    <row r="27" spans="1:9" ht="16.5" x14ac:dyDescent="0.3">
      <c r="A27" s="102" t="s">
        <v>169</v>
      </c>
      <c r="B27" s="102" t="s">
        <v>244</v>
      </c>
      <c r="C27" s="104">
        <v>2</v>
      </c>
      <c r="D27" s="104">
        <v>0</v>
      </c>
      <c r="E27" s="104">
        <v>0</v>
      </c>
      <c r="F27" s="104">
        <v>0</v>
      </c>
      <c r="G27" s="104">
        <v>0</v>
      </c>
      <c r="H27" s="104">
        <v>0</v>
      </c>
      <c r="I27" s="105">
        <v>2</v>
      </c>
    </row>
    <row r="28" spans="1:9" ht="16.5" x14ac:dyDescent="0.3">
      <c r="A28" s="102" t="s">
        <v>173</v>
      </c>
      <c r="B28" s="102" t="s">
        <v>245</v>
      </c>
      <c r="C28" s="104">
        <v>0</v>
      </c>
      <c r="D28" s="104">
        <v>1</v>
      </c>
      <c r="E28" s="104">
        <v>0</v>
      </c>
      <c r="F28" s="104">
        <v>0</v>
      </c>
      <c r="G28" s="104">
        <v>0</v>
      </c>
      <c r="H28" s="104">
        <v>0</v>
      </c>
      <c r="I28" s="105">
        <v>1</v>
      </c>
    </row>
    <row r="29" spans="1:9" ht="16.5" x14ac:dyDescent="0.3">
      <c r="A29" s="102" t="s">
        <v>149</v>
      </c>
      <c r="B29" s="102" t="s">
        <v>246</v>
      </c>
      <c r="C29" s="104">
        <v>2</v>
      </c>
      <c r="D29" s="104">
        <v>3</v>
      </c>
      <c r="E29" s="104">
        <v>0</v>
      </c>
      <c r="F29" s="104">
        <v>0</v>
      </c>
      <c r="G29" s="104">
        <v>0</v>
      </c>
      <c r="H29" s="104">
        <v>0</v>
      </c>
      <c r="I29" s="105">
        <v>5</v>
      </c>
    </row>
    <row r="30" spans="1:9" ht="16.5" x14ac:dyDescent="0.3">
      <c r="A30" s="102" t="s">
        <v>212</v>
      </c>
      <c r="B30" s="102" t="s">
        <v>247</v>
      </c>
      <c r="C30" s="104">
        <v>2</v>
      </c>
      <c r="D30" s="104">
        <v>1</v>
      </c>
      <c r="E30" s="104">
        <v>0</v>
      </c>
      <c r="F30" s="104">
        <v>0</v>
      </c>
      <c r="G30" s="104">
        <v>0</v>
      </c>
      <c r="H30" s="104">
        <v>0</v>
      </c>
      <c r="I30" s="105">
        <v>3</v>
      </c>
    </row>
    <row r="31" spans="1:9" x14ac:dyDescent="0.25">
      <c r="A31" s="62"/>
      <c r="B31" s="62"/>
      <c r="C31" s="52"/>
      <c r="D31" s="52"/>
      <c r="E31" s="52"/>
      <c r="F31" s="52"/>
      <c r="G31" s="52"/>
      <c r="H31" s="52"/>
      <c r="I31" s="106"/>
    </row>
    <row r="32" spans="1:9" x14ac:dyDescent="0.25">
      <c r="A32" s="62" t="s">
        <v>76</v>
      </c>
      <c r="B32" s="62" t="s">
        <v>248</v>
      </c>
      <c r="C32" s="52">
        <v>4</v>
      </c>
      <c r="D32" s="52">
        <v>1</v>
      </c>
      <c r="E32" s="52" t="s">
        <v>222</v>
      </c>
      <c r="F32" s="52" t="s">
        <v>222</v>
      </c>
      <c r="G32" s="52" t="s">
        <v>222</v>
      </c>
      <c r="H32" s="52" t="s">
        <v>222</v>
      </c>
      <c r="I32" s="106">
        <v>5</v>
      </c>
    </row>
    <row r="33" spans="1:9" x14ac:dyDescent="0.25">
      <c r="A33" s="62"/>
      <c r="B33" s="62"/>
      <c r="C33" s="107">
        <v>43</v>
      </c>
      <c r="D33" s="107">
        <v>21</v>
      </c>
      <c r="E33" s="107">
        <v>1</v>
      </c>
      <c r="F33" s="107">
        <v>4</v>
      </c>
      <c r="G33" s="107">
        <v>2</v>
      </c>
      <c r="H33" s="107">
        <v>5</v>
      </c>
      <c r="I33" s="108">
        <v>76</v>
      </c>
    </row>
  </sheetData>
  <mergeCells count="3">
    <mergeCell ref="A1:I1"/>
    <mergeCell ref="A2:I2"/>
    <mergeCell ref="A3:I3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sqref="A1:K1"/>
    </sheetView>
  </sheetViews>
  <sheetFormatPr defaultRowHeight="15.75" x14ac:dyDescent="0.25"/>
  <cols>
    <col min="1" max="1" width="6.5" customWidth="1"/>
    <col min="2" max="2" width="11.125" customWidth="1"/>
    <col min="4" max="4" width="7" customWidth="1"/>
    <col min="6" max="6" width="6.25" customWidth="1"/>
    <col min="9" max="9" width="4.875" customWidth="1"/>
  </cols>
  <sheetData>
    <row r="1" spans="1:11" ht="16.5" x14ac:dyDescent="0.25">
      <c r="A1" s="117" t="s">
        <v>53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6.5" x14ac:dyDescent="0.25">
      <c r="A2" s="118" t="s">
        <v>54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</row>
    <row r="3" spans="1:11" ht="16.5" x14ac:dyDescent="0.3">
      <c r="A3" s="119" t="s">
        <v>292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</row>
    <row r="4" spans="1:11" ht="16.5" x14ac:dyDescent="0.3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</row>
    <row r="5" spans="1:11" ht="16.5" x14ac:dyDescent="0.3">
      <c r="B5" s="77" t="s">
        <v>252</v>
      </c>
      <c r="C5" s="40"/>
      <c r="D5" s="41"/>
      <c r="E5" s="41"/>
      <c r="F5" s="42"/>
      <c r="G5" s="1"/>
      <c r="H5" s="1"/>
      <c r="I5" s="1"/>
      <c r="J5" s="43"/>
      <c r="K5" s="43"/>
    </row>
    <row r="6" spans="1:11" ht="16.5" x14ac:dyDescent="0.3">
      <c r="B6" s="77"/>
      <c r="C6" s="40"/>
      <c r="D6" s="41"/>
      <c r="E6" s="41"/>
      <c r="F6" s="42"/>
      <c r="G6" s="73"/>
      <c r="H6" s="73"/>
      <c r="I6" s="73"/>
      <c r="J6" s="43"/>
      <c r="K6" s="43"/>
    </row>
    <row r="7" spans="1:11" ht="16.5" x14ac:dyDescent="0.3">
      <c r="A7" s="57" t="s">
        <v>249</v>
      </c>
      <c r="B7" s="58" t="s">
        <v>55</v>
      </c>
      <c r="C7" s="58" t="s">
        <v>56</v>
      </c>
      <c r="D7" s="59" t="s">
        <v>57</v>
      </c>
      <c r="E7" s="59" t="s">
        <v>58</v>
      </c>
      <c r="F7" s="60" t="s">
        <v>59</v>
      </c>
      <c r="G7" s="61" t="s">
        <v>60</v>
      </c>
      <c r="H7" s="60" t="s">
        <v>61</v>
      </c>
      <c r="I7" s="59" t="s">
        <v>62</v>
      </c>
      <c r="J7" s="60" t="s">
        <v>250</v>
      </c>
      <c r="K7" s="60" t="s">
        <v>251</v>
      </c>
    </row>
    <row r="8" spans="1:11" ht="16.5" x14ac:dyDescent="0.3">
      <c r="A8" s="44" t="s">
        <v>296</v>
      </c>
      <c r="B8" s="22" t="s">
        <v>128</v>
      </c>
      <c r="C8" s="22" t="s">
        <v>129</v>
      </c>
      <c r="D8" s="23">
        <v>1998</v>
      </c>
      <c r="E8" s="23" t="s">
        <v>65</v>
      </c>
      <c r="F8" s="20" t="s">
        <v>66</v>
      </c>
      <c r="G8" s="24" t="s">
        <v>109</v>
      </c>
      <c r="H8" s="20" t="s">
        <v>78</v>
      </c>
      <c r="I8" s="19">
        <v>2</v>
      </c>
      <c r="J8" s="47">
        <v>0.14641203703703703</v>
      </c>
      <c r="K8" s="99">
        <v>160</v>
      </c>
    </row>
    <row r="9" spans="1:11" ht="16.5" x14ac:dyDescent="0.3">
      <c r="A9" s="44" t="s">
        <v>297</v>
      </c>
      <c r="B9" s="22" t="s">
        <v>127</v>
      </c>
      <c r="C9" s="22" t="s">
        <v>72</v>
      </c>
      <c r="D9" s="23">
        <v>1971</v>
      </c>
      <c r="E9" s="23" t="s">
        <v>65</v>
      </c>
      <c r="F9" s="20" t="s">
        <v>66</v>
      </c>
      <c r="G9" s="24" t="s">
        <v>109</v>
      </c>
      <c r="H9" s="20" t="s">
        <v>126</v>
      </c>
      <c r="I9" s="19">
        <v>1</v>
      </c>
      <c r="J9" s="47">
        <v>0.17545138888888889</v>
      </c>
      <c r="K9" s="99">
        <v>140</v>
      </c>
    </row>
    <row r="10" spans="1:11" ht="16.5" x14ac:dyDescent="0.3">
      <c r="A10" s="44" t="s">
        <v>300</v>
      </c>
      <c r="B10" s="22" t="s">
        <v>132</v>
      </c>
      <c r="C10" s="22" t="s">
        <v>44</v>
      </c>
      <c r="D10" s="23">
        <v>1989</v>
      </c>
      <c r="E10" s="23" t="s">
        <v>98</v>
      </c>
      <c r="F10" s="20" t="s">
        <v>66</v>
      </c>
      <c r="G10" s="24" t="s">
        <v>109</v>
      </c>
      <c r="H10" s="20" t="s">
        <v>133</v>
      </c>
      <c r="I10" s="19">
        <v>4</v>
      </c>
      <c r="J10" s="47">
        <v>0.1756712962962963</v>
      </c>
      <c r="K10" s="99">
        <v>130</v>
      </c>
    </row>
    <row r="11" spans="1:11" ht="16.5" x14ac:dyDescent="0.3">
      <c r="A11" s="44" t="s">
        <v>301</v>
      </c>
      <c r="B11" s="25" t="s">
        <v>124</v>
      </c>
      <c r="C11" s="18" t="s">
        <v>150</v>
      </c>
      <c r="D11" s="26">
        <v>1997</v>
      </c>
      <c r="E11" s="20" t="s">
        <v>125</v>
      </c>
      <c r="F11" s="27" t="s">
        <v>66</v>
      </c>
      <c r="G11" s="19" t="s">
        <v>109</v>
      </c>
      <c r="H11" s="19" t="s">
        <v>71</v>
      </c>
      <c r="I11" s="19">
        <v>13</v>
      </c>
      <c r="J11" s="47">
        <v>0.20310185185185184</v>
      </c>
      <c r="K11" s="99">
        <v>120</v>
      </c>
    </row>
    <row r="12" spans="1:11" ht="16.5" x14ac:dyDescent="0.3">
      <c r="A12" s="44" t="s">
        <v>302</v>
      </c>
      <c r="B12" s="25" t="s">
        <v>116</v>
      </c>
      <c r="C12" s="18" t="s">
        <v>144</v>
      </c>
      <c r="D12" s="26">
        <v>2001</v>
      </c>
      <c r="E12" s="19" t="s">
        <v>114</v>
      </c>
      <c r="F12" s="20" t="s">
        <v>66</v>
      </c>
      <c r="G12" s="27" t="s">
        <v>109</v>
      </c>
      <c r="H12" s="20" t="s">
        <v>82</v>
      </c>
      <c r="I12" s="19">
        <v>9</v>
      </c>
      <c r="J12" s="47">
        <v>0.20480324074074074</v>
      </c>
      <c r="K12" s="99">
        <v>115</v>
      </c>
    </row>
    <row r="13" spans="1:11" ht="16.5" x14ac:dyDescent="0.3">
      <c r="A13" s="44" t="s">
        <v>303</v>
      </c>
      <c r="B13" s="25" t="s">
        <v>137</v>
      </c>
      <c r="C13" s="18" t="s">
        <v>138</v>
      </c>
      <c r="D13" s="26">
        <v>1970</v>
      </c>
      <c r="E13" s="19" t="s">
        <v>107</v>
      </c>
      <c r="F13" s="20" t="s">
        <v>66</v>
      </c>
      <c r="G13" s="27" t="s">
        <v>109</v>
      </c>
      <c r="H13" s="20" t="s">
        <v>126</v>
      </c>
      <c r="I13" s="19">
        <v>6</v>
      </c>
      <c r="J13" s="47">
        <v>0.21047453703703703</v>
      </c>
      <c r="K13" s="99">
        <v>110</v>
      </c>
    </row>
    <row r="14" spans="1:11" ht="16.5" x14ac:dyDescent="0.3">
      <c r="A14" s="44" t="s">
        <v>306</v>
      </c>
      <c r="B14" s="25" t="s">
        <v>12</v>
      </c>
      <c r="C14" s="18" t="s">
        <v>44</v>
      </c>
      <c r="D14" s="26">
        <v>1977</v>
      </c>
      <c r="E14" s="19" t="s">
        <v>85</v>
      </c>
      <c r="F14" s="20" t="s">
        <v>66</v>
      </c>
      <c r="G14" s="27" t="s">
        <v>109</v>
      </c>
      <c r="H14" s="20" t="s">
        <v>131</v>
      </c>
      <c r="I14" s="19">
        <v>10</v>
      </c>
      <c r="J14" s="47">
        <v>0.22480324074074073</v>
      </c>
      <c r="K14" s="99">
        <v>105</v>
      </c>
    </row>
    <row r="15" spans="1:11" ht="16.5" x14ac:dyDescent="0.3">
      <c r="A15" s="44" t="s">
        <v>307</v>
      </c>
      <c r="B15" s="22" t="s">
        <v>130</v>
      </c>
      <c r="C15" s="22" t="s">
        <v>13</v>
      </c>
      <c r="D15" s="23">
        <v>1976</v>
      </c>
      <c r="E15" s="23" t="s">
        <v>94</v>
      </c>
      <c r="F15" s="20" t="s">
        <v>66</v>
      </c>
      <c r="G15" s="24" t="s">
        <v>109</v>
      </c>
      <c r="H15" s="20" t="s">
        <v>131</v>
      </c>
      <c r="I15" s="19">
        <v>3</v>
      </c>
      <c r="J15" s="47">
        <v>0.24565972222222221</v>
      </c>
      <c r="K15" s="99">
        <v>100</v>
      </c>
    </row>
    <row r="16" spans="1:11" ht="16.5" x14ac:dyDescent="0.3">
      <c r="A16" s="44" t="s">
        <v>308</v>
      </c>
      <c r="B16" s="22" t="s">
        <v>134</v>
      </c>
      <c r="C16" s="22" t="s">
        <v>135</v>
      </c>
      <c r="D16" s="23">
        <v>1979</v>
      </c>
      <c r="E16" s="23" t="s">
        <v>107</v>
      </c>
      <c r="F16" s="20" t="s">
        <v>66</v>
      </c>
      <c r="G16" s="24" t="s">
        <v>109</v>
      </c>
      <c r="H16" s="20" t="s">
        <v>136</v>
      </c>
      <c r="I16" s="19">
        <v>5</v>
      </c>
      <c r="J16" s="47">
        <v>0.26853009259259258</v>
      </c>
      <c r="K16" s="99">
        <v>97</v>
      </c>
    </row>
    <row r="17" spans="1:11" ht="16.5" x14ac:dyDescent="0.3">
      <c r="A17" s="44"/>
      <c r="B17" s="30"/>
      <c r="C17" s="30"/>
      <c r="D17" s="36"/>
      <c r="E17" s="19"/>
      <c r="F17" s="45"/>
      <c r="G17" s="46"/>
      <c r="H17" s="46"/>
      <c r="I17" s="46"/>
      <c r="J17" s="47"/>
      <c r="K17" s="47"/>
    </row>
    <row r="19" spans="1:11" x14ac:dyDescent="0.25">
      <c r="B19" s="77" t="s">
        <v>253</v>
      </c>
    </row>
    <row r="21" spans="1:11" ht="16.5" x14ac:dyDescent="0.3">
      <c r="A21" s="57" t="s">
        <v>249</v>
      </c>
      <c r="B21" s="58" t="s">
        <v>55</v>
      </c>
      <c r="C21" s="58" t="s">
        <v>56</v>
      </c>
      <c r="D21" s="59" t="s">
        <v>57</v>
      </c>
      <c r="E21" s="59" t="s">
        <v>58</v>
      </c>
      <c r="F21" s="60" t="s">
        <v>59</v>
      </c>
      <c r="G21" s="61" t="s">
        <v>60</v>
      </c>
      <c r="H21" s="60" t="s">
        <v>61</v>
      </c>
      <c r="I21" s="59" t="s">
        <v>62</v>
      </c>
      <c r="J21" s="60" t="s">
        <v>250</v>
      </c>
      <c r="K21" s="60" t="s">
        <v>251</v>
      </c>
    </row>
    <row r="22" spans="1:11" ht="16.5" x14ac:dyDescent="0.3">
      <c r="A22" s="44" t="s">
        <v>296</v>
      </c>
      <c r="B22" s="22" t="s">
        <v>142</v>
      </c>
      <c r="C22" s="22" t="s">
        <v>143</v>
      </c>
      <c r="D22" s="23">
        <v>1997</v>
      </c>
      <c r="E22" s="23" t="s">
        <v>112</v>
      </c>
      <c r="F22" s="20" t="s">
        <v>86</v>
      </c>
      <c r="G22" s="24" t="s">
        <v>109</v>
      </c>
      <c r="H22" s="20" t="s">
        <v>73</v>
      </c>
      <c r="I22" s="19">
        <v>8</v>
      </c>
      <c r="J22" s="47">
        <v>0.15171296296296297</v>
      </c>
      <c r="K22" s="99">
        <v>160</v>
      </c>
    </row>
    <row r="23" spans="1:11" ht="16.5" x14ac:dyDescent="0.3">
      <c r="A23" s="44" t="s">
        <v>297</v>
      </c>
      <c r="B23" s="25" t="s">
        <v>139</v>
      </c>
      <c r="C23" s="18" t="s">
        <v>140</v>
      </c>
      <c r="D23" s="26">
        <v>1950</v>
      </c>
      <c r="E23" s="19" t="s">
        <v>107</v>
      </c>
      <c r="F23" s="20" t="s">
        <v>86</v>
      </c>
      <c r="G23" s="27" t="s">
        <v>109</v>
      </c>
      <c r="H23" s="20" t="s">
        <v>141</v>
      </c>
      <c r="I23" s="19">
        <v>7</v>
      </c>
      <c r="J23" s="47">
        <v>0.2663773148148148</v>
      </c>
      <c r="K23" s="99">
        <v>140</v>
      </c>
    </row>
    <row r="24" spans="1:11" ht="16.5" x14ac:dyDescent="0.3">
      <c r="A24" s="44" t="s">
        <v>300</v>
      </c>
      <c r="B24" s="25" t="s">
        <v>145</v>
      </c>
      <c r="C24" s="18" t="s">
        <v>146</v>
      </c>
      <c r="D24" s="26">
        <v>1964</v>
      </c>
      <c r="E24" s="19" t="s">
        <v>85</v>
      </c>
      <c r="F24" s="20" t="s">
        <v>86</v>
      </c>
      <c r="G24" s="27" t="s">
        <v>109</v>
      </c>
      <c r="H24" s="20" t="s">
        <v>108</v>
      </c>
      <c r="I24" s="19">
        <v>11</v>
      </c>
      <c r="J24" s="47">
        <v>0.30432870370370374</v>
      </c>
      <c r="K24" s="99" t="s">
        <v>313</v>
      </c>
    </row>
    <row r="25" spans="1:11" ht="16.5" x14ac:dyDescent="0.3">
      <c r="A25" s="44"/>
      <c r="B25" s="30"/>
      <c r="C25" s="30"/>
      <c r="D25" s="36"/>
      <c r="E25" s="19"/>
      <c r="F25" s="45"/>
      <c r="G25" s="46"/>
      <c r="H25" s="46"/>
      <c r="I25" s="46"/>
      <c r="J25" s="47"/>
      <c r="K25" s="47"/>
    </row>
  </sheetData>
  <mergeCells count="3">
    <mergeCell ref="A1:K1"/>
    <mergeCell ref="A2:K2"/>
    <mergeCell ref="A3:K3"/>
  </mergeCells>
  <pageMargins left="0.25" right="0.25" top="0.75" bottom="0.75" header="0.3" footer="0.3"/>
  <pageSetup paperSize="9" orientation="portrait" r:id="rId1"/>
  <ignoredErrors>
    <ignoredError sqref="K2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sqref="A1:K1"/>
    </sheetView>
  </sheetViews>
  <sheetFormatPr defaultRowHeight="15.75" x14ac:dyDescent="0.25"/>
  <cols>
    <col min="1" max="1" width="6.25" customWidth="1"/>
    <col min="2" max="2" width="13.375" customWidth="1"/>
    <col min="4" max="4" width="8" customWidth="1"/>
    <col min="6" max="6" width="6" customWidth="1"/>
    <col min="8" max="8" width="6.125" customWidth="1"/>
    <col min="9" max="9" width="6.25" customWidth="1"/>
  </cols>
  <sheetData>
    <row r="1" spans="1:11" ht="16.5" x14ac:dyDescent="0.25">
      <c r="A1" s="117" t="s">
        <v>53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6.5" x14ac:dyDescent="0.25">
      <c r="A2" s="118" t="s">
        <v>54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</row>
    <row r="3" spans="1:11" ht="16.5" x14ac:dyDescent="0.3">
      <c r="A3" s="119" t="s">
        <v>291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</row>
    <row r="4" spans="1:11" ht="16.5" x14ac:dyDescent="0.3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</row>
    <row r="5" spans="1:11" ht="16.5" x14ac:dyDescent="0.3">
      <c r="A5" s="74"/>
      <c r="B5" s="77" t="s">
        <v>254</v>
      </c>
      <c r="C5" s="74"/>
      <c r="D5" s="74"/>
      <c r="E5" s="74"/>
      <c r="F5" s="74"/>
      <c r="G5" s="74"/>
      <c r="H5" s="74"/>
      <c r="I5" s="74"/>
      <c r="J5" s="74"/>
      <c r="K5" s="74"/>
    </row>
    <row r="6" spans="1:11" ht="16.5" x14ac:dyDescent="0.3">
      <c r="B6" s="39"/>
      <c r="C6" s="40"/>
      <c r="D6" s="41"/>
      <c r="E6" s="41"/>
      <c r="F6" s="42"/>
      <c r="G6" s="1"/>
      <c r="H6" s="1"/>
      <c r="I6" s="1"/>
      <c r="J6" s="43"/>
      <c r="K6" s="43"/>
    </row>
    <row r="7" spans="1:11" ht="16.5" x14ac:dyDescent="0.3">
      <c r="A7" s="57" t="s">
        <v>249</v>
      </c>
      <c r="B7" s="58" t="s">
        <v>55</v>
      </c>
      <c r="C7" s="58" t="s">
        <v>56</v>
      </c>
      <c r="D7" s="59" t="s">
        <v>57</v>
      </c>
      <c r="E7" s="59" t="s">
        <v>58</v>
      </c>
      <c r="F7" s="60" t="s">
        <v>59</v>
      </c>
      <c r="G7" s="61" t="s">
        <v>60</v>
      </c>
      <c r="H7" s="60" t="s">
        <v>61</v>
      </c>
      <c r="I7" s="59" t="s">
        <v>62</v>
      </c>
      <c r="J7" s="60" t="s">
        <v>250</v>
      </c>
      <c r="K7" s="60" t="s">
        <v>251</v>
      </c>
    </row>
    <row r="8" spans="1:11" ht="16.5" x14ac:dyDescent="0.3">
      <c r="A8" s="44" t="s">
        <v>296</v>
      </c>
      <c r="B8" s="29" t="s">
        <v>88</v>
      </c>
      <c r="C8" s="30" t="s">
        <v>89</v>
      </c>
      <c r="D8" s="31">
        <v>1999</v>
      </c>
      <c r="E8" s="32" t="s">
        <v>90</v>
      </c>
      <c r="F8" s="31" t="s">
        <v>66</v>
      </c>
      <c r="G8" s="33" t="s">
        <v>91</v>
      </c>
      <c r="H8" s="31" t="s">
        <v>78</v>
      </c>
      <c r="I8" s="19">
        <v>20</v>
      </c>
      <c r="J8" s="47">
        <v>8.969907407407407E-2</v>
      </c>
      <c r="K8" s="99">
        <v>110</v>
      </c>
    </row>
    <row r="9" spans="1:11" ht="16.5" x14ac:dyDescent="0.3">
      <c r="A9" s="44" t="s">
        <v>297</v>
      </c>
      <c r="B9" s="22" t="s">
        <v>177</v>
      </c>
      <c r="C9" s="22" t="s">
        <v>178</v>
      </c>
      <c r="D9" s="23">
        <v>2000</v>
      </c>
      <c r="E9" s="23" t="s">
        <v>65</v>
      </c>
      <c r="F9" s="20" t="s">
        <v>66</v>
      </c>
      <c r="G9" s="24" t="s">
        <v>91</v>
      </c>
      <c r="H9" s="20" t="s">
        <v>82</v>
      </c>
      <c r="I9" s="19">
        <v>34</v>
      </c>
      <c r="J9" s="47">
        <v>9.5289351851851847E-2</v>
      </c>
      <c r="K9" s="99">
        <v>90</v>
      </c>
    </row>
    <row r="10" spans="1:11" ht="16.5" x14ac:dyDescent="0.3">
      <c r="A10" s="44" t="s">
        <v>300</v>
      </c>
      <c r="B10" s="25" t="s">
        <v>113</v>
      </c>
      <c r="C10" s="18" t="s">
        <v>8</v>
      </c>
      <c r="D10" s="26">
        <v>1962</v>
      </c>
      <c r="E10" s="19" t="s">
        <v>114</v>
      </c>
      <c r="F10" s="20" t="s">
        <v>66</v>
      </c>
      <c r="G10" s="27" t="s">
        <v>91</v>
      </c>
      <c r="H10" s="20" t="s">
        <v>99</v>
      </c>
      <c r="I10" s="19">
        <v>28</v>
      </c>
      <c r="J10" s="47">
        <v>0.10578703703703703</v>
      </c>
      <c r="K10" s="99">
        <v>80</v>
      </c>
    </row>
    <row r="11" spans="1:11" ht="16.5" x14ac:dyDescent="0.3">
      <c r="A11" s="44" t="s">
        <v>301</v>
      </c>
      <c r="B11" s="25" t="s">
        <v>188</v>
      </c>
      <c r="C11" s="18" t="s">
        <v>189</v>
      </c>
      <c r="D11" s="26">
        <v>1992</v>
      </c>
      <c r="E11" s="19" t="s">
        <v>107</v>
      </c>
      <c r="F11" s="20" t="s">
        <v>66</v>
      </c>
      <c r="G11" s="27" t="s">
        <v>91</v>
      </c>
      <c r="H11" s="20" t="s">
        <v>133</v>
      </c>
      <c r="I11" s="19">
        <v>33</v>
      </c>
      <c r="J11" s="47">
        <v>0.11149305555555555</v>
      </c>
      <c r="K11" s="99">
        <v>75</v>
      </c>
    </row>
    <row r="12" spans="1:11" ht="16.5" x14ac:dyDescent="0.3">
      <c r="A12" s="44" t="s">
        <v>302</v>
      </c>
      <c r="B12" s="22" t="s">
        <v>119</v>
      </c>
      <c r="C12" s="22" t="s">
        <v>117</v>
      </c>
      <c r="D12" s="23">
        <v>1985</v>
      </c>
      <c r="E12" s="23" t="s">
        <v>120</v>
      </c>
      <c r="F12" s="20" t="s">
        <v>66</v>
      </c>
      <c r="G12" s="24" t="s">
        <v>91</v>
      </c>
      <c r="H12" s="20" t="s">
        <v>95</v>
      </c>
      <c r="I12" s="19">
        <v>30</v>
      </c>
      <c r="J12" s="47">
        <v>0.11543981481481481</v>
      </c>
      <c r="K12" s="99">
        <v>72</v>
      </c>
    </row>
    <row r="13" spans="1:11" ht="16.5" x14ac:dyDescent="0.3">
      <c r="A13" s="44" t="s">
        <v>303</v>
      </c>
      <c r="B13" s="22" t="s">
        <v>124</v>
      </c>
      <c r="C13" s="22" t="s">
        <v>14</v>
      </c>
      <c r="D13" s="23">
        <v>1971</v>
      </c>
      <c r="E13" s="23" t="s">
        <v>125</v>
      </c>
      <c r="F13" s="20" t="s">
        <v>66</v>
      </c>
      <c r="G13" s="24" t="s">
        <v>91</v>
      </c>
      <c r="H13" s="20" t="s">
        <v>126</v>
      </c>
      <c r="I13" s="19">
        <v>32</v>
      </c>
      <c r="J13" s="47">
        <v>0.1308101851851852</v>
      </c>
      <c r="K13" s="99">
        <v>70</v>
      </c>
    </row>
    <row r="14" spans="1:11" ht="16.5" x14ac:dyDescent="0.3">
      <c r="A14" s="44" t="s">
        <v>306</v>
      </c>
      <c r="B14" s="22" t="s">
        <v>101</v>
      </c>
      <c r="C14" s="22" t="s">
        <v>102</v>
      </c>
      <c r="D14" s="23">
        <v>1956</v>
      </c>
      <c r="E14" s="23" t="s">
        <v>98</v>
      </c>
      <c r="F14" s="20" t="s">
        <v>66</v>
      </c>
      <c r="G14" s="24" t="s">
        <v>91</v>
      </c>
      <c r="H14" s="20" t="s">
        <v>103</v>
      </c>
      <c r="I14" s="19">
        <v>23</v>
      </c>
      <c r="J14" s="47">
        <v>0.14479166666666668</v>
      </c>
      <c r="K14" s="99">
        <v>68</v>
      </c>
    </row>
    <row r="15" spans="1:11" ht="16.5" x14ac:dyDescent="0.3">
      <c r="A15" s="44" t="s">
        <v>307</v>
      </c>
      <c r="B15" s="25" t="s">
        <v>116</v>
      </c>
      <c r="C15" s="18" t="s">
        <v>117</v>
      </c>
      <c r="D15" s="26">
        <v>1996</v>
      </c>
      <c r="E15" s="19" t="s">
        <v>114</v>
      </c>
      <c r="F15" s="20" t="s">
        <v>66</v>
      </c>
      <c r="G15" s="27" t="s">
        <v>91</v>
      </c>
      <c r="H15" s="20" t="s">
        <v>71</v>
      </c>
      <c r="I15" s="19">
        <v>29</v>
      </c>
      <c r="J15" s="47">
        <v>0.14739583333333334</v>
      </c>
      <c r="K15" s="99">
        <v>66</v>
      </c>
    </row>
    <row r="16" spans="1:11" ht="16.5" x14ac:dyDescent="0.3">
      <c r="A16" s="44" t="s">
        <v>308</v>
      </c>
      <c r="B16" s="22" t="s">
        <v>97</v>
      </c>
      <c r="C16" s="22" t="s">
        <v>8</v>
      </c>
      <c r="D16" s="23">
        <v>1961</v>
      </c>
      <c r="E16" s="23" t="s">
        <v>98</v>
      </c>
      <c r="F16" s="20" t="s">
        <v>66</v>
      </c>
      <c r="G16" s="24" t="s">
        <v>91</v>
      </c>
      <c r="H16" s="20" t="s">
        <v>99</v>
      </c>
      <c r="I16" s="19">
        <v>22</v>
      </c>
      <c r="J16" s="47">
        <v>0.14884259259259261</v>
      </c>
      <c r="K16" s="99">
        <v>64</v>
      </c>
    </row>
    <row r="17" spans="1:11" ht="16.5" x14ac:dyDescent="0.3">
      <c r="A17" s="44" t="s">
        <v>309</v>
      </c>
      <c r="B17" s="22" t="s">
        <v>93</v>
      </c>
      <c r="C17" s="22" t="s">
        <v>10</v>
      </c>
      <c r="D17" s="23">
        <v>1987</v>
      </c>
      <c r="E17" s="23" t="s">
        <v>94</v>
      </c>
      <c r="F17" s="20" t="s">
        <v>66</v>
      </c>
      <c r="G17" s="24" t="s">
        <v>91</v>
      </c>
      <c r="H17" s="20" t="s">
        <v>95</v>
      </c>
      <c r="I17" s="19">
        <v>21</v>
      </c>
      <c r="J17" s="47">
        <v>0.15743055555555555</v>
      </c>
      <c r="K17" s="99">
        <v>62</v>
      </c>
    </row>
    <row r="18" spans="1:11" ht="16.5" x14ac:dyDescent="0.3">
      <c r="A18" s="44" t="s">
        <v>310</v>
      </c>
      <c r="B18" s="25" t="s">
        <v>276</v>
      </c>
      <c r="C18" s="18" t="s">
        <v>202</v>
      </c>
      <c r="D18" s="26">
        <v>1974</v>
      </c>
      <c r="E18" s="20" t="s">
        <v>107</v>
      </c>
      <c r="F18" s="27" t="s">
        <v>66</v>
      </c>
      <c r="G18" s="19" t="s">
        <v>91</v>
      </c>
      <c r="H18" s="19" t="s">
        <v>131</v>
      </c>
      <c r="I18" s="19">
        <v>37</v>
      </c>
      <c r="J18" s="47">
        <v>0.21550925925925926</v>
      </c>
      <c r="K18" s="99">
        <v>60</v>
      </c>
    </row>
    <row r="19" spans="1:11" ht="16.5" x14ac:dyDescent="0.3">
      <c r="A19" s="44" t="s">
        <v>311</v>
      </c>
      <c r="B19" s="25" t="s">
        <v>275</v>
      </c>
      <c r="C19" s="18" t="s">
        <v>135</v>
      </c>
      <c r="D19" s="26">
        <v>1974</v>
      </c>
      <c r="E19" s="20" t="s">
        <v>107</v>
      </c>
      <c r="F19" s="27" t="s">
        <v>66</v>
      </c>
      <c r="G19" s="19" t="s">
        <v>91</v>
      </c>
      <c r="H19" s="19" t="s">
        <v>131</v>
      </c>
      <c r="I19" s="19">
        <v>35</v>
      </c>
      <c r="J19" s="47">
        <v>0.21778935185185186</v>
      </c>
      <c r="K19" s="99">
        <v>58</v>
      </c>
    </row>
    <row r="20" spans="1:11" ht="16.5" x14ac:dyDescent="0.3">
      <c r="A20" s="44" t="s">
        <v>312</v>
      </c>
      <c r="B20" s="22" t="s">
        <v>106</v>
      </c>
      <c r="C20" s="22" t="s">
        <v>44</v>
      </c>
      <c r="D20" s="23">
        <v>1965</v>
      </c>
      <c r="E20" s="23" t="s">
        <v>107</v>
      </c>
      <c r="F20" s="20" t="s">
        <v>66</v>
      </c>
      <c r="G20" s="24" t="s">
        <v>91</v>
      </c>
      <c r="H20" s="20" t="s">
        <v>108</v>
      </c>
      <c r="I20" s="19">
        <v>25</v>
      </c>
      <c r="J20" s="47">
        <v>0.22662037037037039</v>
      </c>
      <c r="K20" s="99">
        <v>56</v>
      </c>
    </row>
    <row r="21" spans="1:11" ht="16.5" x14ac:dyDescent="0.3">
      <c r="A21" s="44"/>
      <c r="B21" s="30"/>
      <c r="C21" s="30"/>
      <c r="D21" s="36"/>
      <c r="E21" s="19"/>
      <c r="F21" s="45"/>
      <c r="G21" s="46"/>
      <c r="H21" s="46"/>
      <c r="I21" s="46"/>
      <c r="J21" s="47"/>
      <c r="K21" s="99"/>
    </row>
    <row r="23" spans="1:11" x14ac:dyDescent="0.25">
      <c r="B23" s="77" t="s">
        <v>255</v>
      </c>
    </row>
    <row r="25" spans="1:11" ht="16.5" x14ac:dyDescent="0.3">
      <c r="A25" s="97" t="s">
        <v>249</v>
      </c>
      <c r="B25" s="58" t="s">
        <v>55</v>
      </c>
      <c r="C25" s="58" t="s">
        <v>56</v>
      </c>
      <c r="D25" s="59" t="s">
        <v>57</v>
      </c>
      <c r="E25" s="59" t="s">
        <v>58</v>
      </c>
      <c r="F25" s="60" t="s">
        <v>59</v>
      </c>
      <c r="G25" s="61" t="s">
        <v>60</v>
      </c>
      <c r="H25" s="60" t="s">
        <v>61</v>
      </c>
      <c r="I25" s="59" t="s">
        <v>62</v>
      </c>
      <c r="J25" s="60" t="s">
        <v>250</v>
      </c>
      <c r="K25" s="60" t="s">
        <v>251</v>
      </c>
    </row>
    <row r="26" spans="1:11" ht="16.5" x14ac:dyDescent="0.3">
      <c r="A26" s="44" t="s">
        <v>296</v>
      </c>
      <c r="B26" s="22" t="s">
        <v>147</v>
      </c>
      <c r="C26" s="22" t="s">
        <v>148</v>
      </c>
      <c r="D26" s="23">
        <v>1991</v>
      </c>
      <c r="E26" s="23" t="s">
        <v>149</v>
      </c>
      <c r="F26" s="20" t="s">
        <v>86</v>
      </c>
      <c r="G26" s="24" t="s">
        <v>91</v>
      </c>
      <c r="H26" s="20" t="s">
        <v>133</v>
      </c>
      <c r="I26" s="19">
        <v>36</v>
      </c>
      <c r="J26" s="47">
        <v>9.5752314814814818E-2</v>
      </c>
      <c r="K26" s="99">
        <v>110</v>
      </c>
    </row>
    <row r="27" spans="1:11" ht="16.5" x14ac:dyDescent="0.3">
      <c r="A27" s="44" t="s">
        <v>297</v>
      </c>
      <c r="B27" s="22" t="s">
        <v>110</v>
      </c>
      <c r="C27" s="22" t="s">
        <v>111</v>
      </c>
      <c r="D27" s="23">
        <v>2001</v>
      </c>
      <c r="E27" s="23" t="s">
        <v>112</v>
      </c>
      <c r="F27" s="20" t="s">
        <v>86</v>
      </c>
      <c r="G27" s="24" t="s">
        <v>91</v>
      </c>
      <c r="H27" s="20" t="s">
        <v>82</v>
      </c>
      <c r="I27" s="19">
        <v>27</v>
      </c>
      <c r="J27" s="47">
        <v>0.11328703703703703</v>
      </c>
      <c r="K27" s="99">
        <v>90</v>
      </c>
    </row>
    <row r="28" spans="1:11" ht="16.5" x14ac:dyDescent="0.3">
      <c r="A28" s="44" t="s">
        <v>300</v>
      </c>
      <c r="B28" s="22" t="s">
        <v>104</v>
      </c>
      <c r="C28" s="22" t="s">
        <v>105</v>
      </c>
      <c r="D28" s="23">
        <v>1983</v>
      </c>
      <c r="E28" s="23" t="s">
        <v>98</v>
      </c>
      <c r="F28" s="20" t="s">
        <v>86</v>
      </c>
      <c r="G28" s="24" t="s">
        <v>91</v>
      </c>
      <c r="H28" s="20" t="s">
        <v>95</v>
      </c>
      <c r="I28" s="19">
        <v>24</v>
      </c>
      <c r="J28" s="47">
        <v>0.13443287037037036</v>
      </c>
      <c r="K28" s="99">
        <v>80</v>
      </c>
    </row>
    <row r="29" spans="1:11" ht="16.5" x14ac:dyDescent="0.3">
      <c r="A29" s="44" t="s">
        <v>301</v>
      </c>
      <c r="B29" s="22" t="s">
        <v>121</v>
      </c>
      <c r="C29" s="22" t="s">
        <v>122</v>
      </c>
      <c r="D29" s="23">
        <v>1964</v>
      </c>
      <c r="E29" s="23" t="s">
        <v>123</v>
      </c>
      <c r="F29" s="20" t="s">
        <v>86</v>
      </c>
      <c r="G29" s="24" t="s">
        <v>91</v>
      </c>
      <c r="H29" s="20" t="s">
        <v>108</v>
      </c>
      <c r="I29" s="19">
        <v>31</v>
      </c>
      <c r="J29" s="47">
        <v>0.15870370370370371</v>
      </c>
      <c r="K29" s="99">
        <v>75</v>
      </c>
    </row>
    <row r="30" spans="1:11" ht="16.5" x14ac:dyDescent="0.3">
      <c r="A30" s="44"/>
      <c r="B30" s="30"/>
      <c r="C30" s="30"/>
      <c r="D30" s="36"/>
      <c r="E30" s="19"/>
      <c r="F30" s="45"/>
      <c r="G30" s="46"/>
      <c r="H30" s="46"/>
      <c r="I30" s="46"/>
      <c r="J30" s="47"/>
      <c r="K30" s="47"/>
    </row>
  </sheetData>
  <mergeCells count="3">
    <mergeCell ref="A1:K1"/>
    <mergeCell ref="A2:K2"/>
    <mergeCell ref="A3:K3"/>
  </mergeCell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selection sqref="A1:K1"/>
    </sheetView>
  </sheetViews>
  <sheetFormatPr defaultRowHeight="15.75" x14ac:dyDescent="0.25"/>
  <cols>
    <col min="1" max="1" width="6" customWidth="1"/>
    <col min="2" max="2" width="14.625" customWidth="1"/>
    <col min="4" max="4" width="6.5" customWidth="1"/>
    <col min="6" max="6" width="5.25" customWidth="1"/>
    <col min="7" max="8" width="9" customWidth="1"/>
    <col min="9" max="9" width="5.25" customWidth="1"/>
    <col min="11" max="11" width="6.875" style="70" customWidth="1"/>
  </cols>
  <sheetData>
    <row r="1" spans="1:11" ht="16.5" x14ac:dyDescent="0.25">
      <c r="A1" s="117" t="s">
        <v>53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6.5" x14ac:dyDescent="0.25">
      <c r="A2" s="118" t="s">
        <v>54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</row>
    <row r="3" spans="1:11" ht="16.5" x14ac:dyDescent="0.3">
      <c r="A3" s="119" t="s">
        <v>293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</row>
    <row r="4" spans="1:11" ht="16.5" x14ac:dyDescent="0.3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</row>
    <row r="5" spans="1:11" ht="16.5" x14ac:dyDescent="0.3">
      <c r="A5" s="74"/>
      <c r="B5" s="77" t="s">
        <v>256</v>
      </c>
      <c r="C5" s="74"/>
      <c r="D5" s="74"/>
      <c r="E5" s="74"/>
      <c r="F5" s="74"/>
      <c r="G5" s="74"/>
      <c r="H5" s="74"/>
      <c r="I5" s="74"/>
      <c r="J5" s="74"/>
      <c r="K5" s="74"/>
    </row>
    <row r="7" spans="1:11" ht="16.5" x14ac:dyDescent="0.3">
      <c r="A7" s="97" t="s">
        <v>249</v>
      </c>
      <c r="B7" s="58" t="s">
        <v>55</v>
      </c>
      <c r="C7" s="58" t="s">
        <v>56</v>
      </c>
      <c r="D7" s="59" t="s">
        <v>57</v>
      </c>
      <c r="E7" s="59" t="s">
        <v>58</v>
      </c>
      <c r="F7" s="60" t="s">
        <v>59</v>
      </c>
      <c r="G7" s="61" t="s">
        <v>60</v>
      </c>
      <c r="H7" s="60" t="s">
        <v>61</v>
      </c>
      <c r="I7" s="59" t="s">
        <v>62</v>
      </c>
      <c r="J7" s="60" t="s">
        <v>250</v>
      </c>
      <c r="K7" s="60" t="s">
        <v>251</v>
      </c>
    </row>
    <row r="8" spans="1:11" ht="16.5" x14ac:dyDescent="0.3">
      <c r="A8" s="49" t="s">
        <v>296</v>
      </c>
      <c r="B8" s="22" t="s">
        <v>179</v>
      </c>
      <c r="C8" s="22" t="s">
        <v>44</v>
      </c>
      <c r="D8" s="23">
        <v>2000</v>
      </c>
      <c r="E8" s="23" t="s">
        <v>180</v>
      </c>
      <c r="F8" s="20" t="s">
        <v>66</v>
      </c>
      <c r="G8" s="24" t="s">
        <v>115</v>
      </c>
      <c r="H8" s="20" t="s">
        <v>82</v>
      </c>
      <c r="I8" s="19">
        <v>41</v>
      </c>
      <c r="J8" s="75">
        <v>4.417824074074074E-2</v>
      </c>
      <c r="K8" s="52">
        <v>60</v>
      </c>
    </row>
    <row r="9" spans="1:11" ht="16.5" x14ac:dyDescent="0.3">
      <c r="A9" s="49" t="s">
        <v>297</v>
      </c>
      <c r="B9" s="22" t="s">
        <v>207</v>
      </c>
      <c r="C9" s="22" t="s">
        <v>208</v>
      </c>
      <c r="D9" s="23">
        <v>1980</v>
      </c>
      <c r="E9" s="23" t="s">
        <v>149</v>
      </c>
      <c r="F9" s="20" t="s">
        <v>66</v>
      </c>
      <c r="G9" s="24" t="s">
        <v>115</v>
      </c>
      <c r="H9" s="20" t="s">
        <v>136</v>
      </c>
      <c r="I9" s="19">
        <v>59</v>
      </c>
      <c r="J9" s="75">
        <v>4.7418981481481479E-2</v>
      </c>
      <c r="K9" s="52">
        <v>50</v>
      </c>
    </row>
    <row r="10" spans="1:11" ht="16.5" x14ac:dyDescent="0.25">
      <c r="A10" s="49" t="s">
        <v>300</v>
      </c>
      <c r="B10" s="29" t="s">
        <v>210</v>
      </c>
      <c r="C10" s="30" t="s">
        <v>194</v>
      </c>
      <c r="D10" s="31">
        <v>1978</v>
      </c>
      <c r="E10" s="32" t="s">
        <v>212</v>
      </c>
      <c r="F10" s="31" t="s">
        <v>66</v>
      </c>
      <c r="G10" s="33" t="s">
        <v>115</v>
      </c>
      <c r="H10" s="31" t="s">
        <v>136</v>
      </c>
      <c r="I10" s="19">
        <v>62</v>
      </c>
      <c r="J10" s="75">
        <v>4.760416666666667E-2</v>
      </c>
      <c r="K10" s="52">
        <v>45</v>
      </c>
    </row>
    <row r="11" spans="1:11" ht="16.5" x14ac:dyDescent="0.25">
      <c r="A11" s="49" t="s">
        <v>301</v>
      </c>
      <c r="B11" s="30" t="s">
        <v>210</v>
      </c>
      <c r="C11" s="30" t="s">
        <v>211</v>
      </c>
      <c r="D11" s="36">
        <v>1978</v>
      </c>
      <c r="E11" s="19" t="s">
        <v>212</v>
      </c>
      <c r="F11" s="33" t="s">
        <v>66</v>
      </c>
      <c r="G11" s="33" t="s">
        <v>115</v>
      </c>
      <c r="H11" s="20" t="s">
        <v>136</v>
      </c>
      <c r="I11" s="19">
        <v>61</v>
      </c>
      <c r="J11" s="75">
        <v>4.761574074074075E-2</v>
      </c>
      <c r="K11" s="52">
        <v>42</v>
      </c>
    </row>
    <row r="12" spans="1:11" ht="16.5" x14ac:dyDescent="0.3">
      <c r="A12" s="49" t="s">
        <v>302</v>
      </c>
      <c r="B12" s="25" t="s">
        <v>183</v>
      </c>
      <c r="C12" s="18" t="s">
        <v>10</v>
      </c>
      <c r="D12" s="26">
        <v>1990</v>
      </c>
      <c r="E12" s="19" t="s">
        <v>98</v>
      </c>
      <c r="F12" s="20" t="s">
        <v>66</v>
      </c>
      <c r="G12" s="27" t="s">
        <v>115</v>
      </c>
      <c r="H12" s="20" t="s">
        <v>133</v>
      </c>
      <c r="I12" s="19">
        <v>44</v>
      </c>
      <c r="J12" s="75">
        <v>5.3460648148148146E-2</v>
      </c>
      <c r="K12" s="52">
        <v>40</v>
      </c>
    </row>
    <row r="13" spans="1:11" ht="16.5" x14ac:dyDescent="0.3">
      <c r="A13" s="49" t="s">
        <v>303</v>
      </c>
      <c r="B13" s="22" t="s">
        <v>196</v>
      </c>
      <c r="C13" s="22" t="s">
        <v>197</v>
      </c>
      <c r="D13" s="23">
        <v>1969</v>
      </c>
      <c r="E13" s="23" t="s">
        <v>125</v>
      </c>
      <c r="F13" s="20" t="s">
        <v>66</v>
      </c>
      <c r="G13" s="24" t="s">
        <v>115</v>
      </c>
      <c r="H13" s="20" t="s">
        <v>126</v>
      </c>
      <c r="I13" s="19">
        <v>51</v>
      </c>
      <c r="J13" s="75">
        <v>5.6805555555555567E-2</v>
      </c>
      <c r="K13" s="52">
        <v>38</v>
      </c>
    </row>
    <row r="14" spans="1:11" ht="16.5" x14ac:dyDescent="0.3">
      <c r="A14" s="49" t="s">
        <v>306</v>
      </c>
      <c r="B14" s="25" t="s">
        <v>193</v>
      </c>
      <c r="C14" s="18" t="s">
        <v>194</v>
      </c>
      <c r="D14" s="26">
        <v>1958</v>
      </c>
      <c r="E14" s="19" t="s">
        <v>195</v>
      </c>
      <c r="F14" s="20" t="s">
        <v>66</v>
      </c>
      <c r="G14" s="27" t="s">
        <v>115</v>
      </c>
      <c r="H14" s="20" t="s">
        <v>99</v>
      </c>
      <c r="I14" s="19">
        <v>50</v>
      </c>
      <c r="J14" s="75">
        <v>5.6863425925925928E-2</v>
      </c>
      <c r="K14" s="52">
        <v>36</v>
      </c>
    </row>
    <row r="15" spans="1:11" ht="16.5" x14ac:dyDescent="0.3">
      <c r="A15" s="49" t="s">
        <v>307</v>
      </c>
      <c r="B15" s="25" t="s">
        <v>206</v>
      </c>
      <c r="C15" s="18" t="s">
        <v>194</v>
      </c>
      <c r="D15" s="26">
        <v>1960</v>
      </c>
      <c r="E15" s="19" t="s">
        <v>85</v>
      </c>
      <c r="F15" s="20" t="s">
        <v>66</v>
      </c>
      <c r="G15" s="27" t="s">
        <v>115</v>
      </c>
      <c r="H15" s="20" t="s">
        <v>99</v>
      </c>
      <c r="I15" s="19">
        <v>58</v>
      </c>
      <c r="J15" s="75">
        <v>9.1458333333333336E-2</v>
      </c>
      <c r="K15" s="52">
        <v>35</v>
      </c>
    </row>
    <row r="16" spans="1:11" x14ac:dyDescent="0.25">
      <c r="A16" s="62"/>
      <c r="B16" s="98"/>
      <c r="C16" s="62"/>
      <c r="D16" s="62"/>
      <c r="E16" s="62"/>
      <c r="F16" s="62"/>
      <c r="G16" s="62"/>
      <c r="H16" s="62"/>
      <c r="I16" s="62"/>
      <c r="J16" s="62"/>
      <c r="K16" s="52"/>
    </row>
    <row r="18" spans="1:11" x14ac:dyDescent="0.25">
      <c r="B18" s="77" t="s">
        <v>257</v>
      </c>
    </row>
    <row r="19" spans="1:11" x14ac:dyDescent="0.25">
      <c r="B19" s="77"/>
    </row>
    <row r="20" spans="1:11" ht="16.5" x14ac:dyDescent="0.3">
      <c r="A20" s="97" t="s">
        <v>249</v>
      </c>
      <c r="B20" s="58" t="s">
        <v>55</v>
      </c>
      <c r="C20" s="58" t="s">
        <v>56</v>
      </c>
      <c r="D20" s="59" t="s">
        <v>57</v>
      </c>
      <c r="E20" s="59" t="s">
        <v>58</v>
      </c>
      <c r="F20" s="60" t="s">
        <v>59</v>
      </c>
      <c r="G20" s="61" t="s">
        <v>60</v>
      </c>
      <c r="H20" s="60" t="s">
        <v>61</v>
      </c>
      <c r="I20" s="59" t="s">
        <v>62</v>
      </c>
      <c r="J20" s="60" t="s">
        <v>250</v>
      </c>
      <c r="K20" s="60" t="s">
        <v>251</v>
      </c>
    </row>
    <row r="21" spans="1:11" ht="16.5" x14ac:dyDescent="0.3">
      <c r="A21" s="49" t="s">
        <v>296</v>
      </c>
      <c r="B21" s="22" t="s">
        <v>209</v>
      </c>
      <c r="C21" s="22" t="s">
        <v>187</v>
      </c>
      <c r="D21" s="23">
        <v>1972</v>
      </c>
      <c r="E21" s="23" t="s">
        <v>149</v>
      </c>
      <c r="F21" s="20" t="s">
        <v>86</v>
      </c>
      <c r="G21" s="24" t="s">
        <v>115</v>
      </c>
      <c r="H21" s="20" t="s">
        <v>126</v>
      </c>
      <c r="I21" s="19">
        <v>60</v>
      </c>
      <c r="J21" s="75">
        <v>5.5011574074074074E-2</v>
      </c>
      <c r="K21" s="52">
        <v>60</v>
      </c>
    </row>
    <row r="22" spans="1:11" ht="16.5" x14ac:dyDescent="0.3">
      <c r="A22" s="49" t="s">
        <v>297</v>
      </c>
      <c r="B22" s="22" t="s">
        <v>184</v>
      </c>
      <c r="C22" s="22" t="s">
        <v>185</v>
      </c>
      <c r="D22" s="23">
        <v>1978</v>
      </c>
      <c r="E22" s="23" t="s">
        <v>98</v>
      </c>
      <c r="F22" s="20" t="s">
        <v>86</v>
      </c>
      <c r="G22" s="24" t="s">
        <v>115</v>
      </c>
      <c r="H22" s="20" t="s">
        <v>136</v>
      </c>
      <c r="I22" s="19">
        <v>45</v>
      </c>
      <c r="J22" s="75">
        <v>5.6805555555555567E-2</v>
      </c>
      <c r="K22" s="52">
        <v>50</v>
      </c>
    </row>
    <row r="23" spans="1:11" ht="16.5" x14ac:dyDescent="0.25">
      <c r="A23" s="49" t="s">
        <v>300</v>
      </c>
      <c r="B23" s="30" t="s">
        <v>203</v>
      </c>
      <c r="C23" s="30" t="s">
        <v>204</v>
      </c>
      <c r="D23" s="36">
        <v>1979</v>
      </c>
      <c r="E23" s="19" t="s">
        <v>205</v>
      </c>
      <c r="F23" s="33" t="s">
        <v>86</v>
      </c>
      <c r="G23" s="33" t="s">
        <v>115</v>
      </c>
      <c r="H23" s="20" t="s">
        <v>136</v>
      </c>
      <c r="I23" s="19">
        <v>57</v>
      </c>
      <c r="J23" s="75">
        <v>6.070601851851852E-2</v>
      </c>
      <c r="K23" s="52">
        <v>45</v>
      </c>
    </row>
    <row r="24" spans="1:11" ht="16.5" x14ac:dyDescent="0.3">
      <c r="A24" s="49" t="s">
        <v>301</v>
      </c>
      <c r="B24" s="25" t="s">
        <v>192</v>
      </c>
      <c r="C24" s="18" t="s">
        <v>158</v>
      </c>
      <c r="D24" s="26">
        <v>1998</v>
      </c>
      <c r="E24" s="19" t="s">
        <v>112</v>
      </c>
      <c r="F24" s="20" t="s">
        <v>86</v>
      </c>
      <c r="G24" s="27" t="s">
        <v>115</v>
      </c>
      <c r="H24" s="20" t="s">
        <v>78</v>
      </c>
      <c r="I24" s="19">
        <v>49</v>
      </c>
      <c r="J24" s="75">
        <v>6.9293981481481484E-2</v>
      </c>
      <c r="K24" s="52">
        <v>42</v>
      </c>
    </row>
    <row r="25" spans="1:11" ht="16.5" x14ac:dyDescent="0.3">
      <c r="A25" s="49" t="s">
        <v>302</v>
      </c>
      <c r="B25" s="25" t="s">
        <v>186</v>
      </c>
      <c r="C25" s="18" t="s">
        <v>187</v>
      </c>
      <c r="D25" s="26">
        <v>1963</v>
      </c>
      <c r="E25" s="19" t="s">
        <v>98</v>
      </c>
      <c r="F25" s="20" t="s">
        <v>86</v>
      </c>
      <c r="G25" s="27" t="s">
        <v>115</v>
      </c>
      <c r="H25" s="20" t="s">
        <v>108</v>
      </c>
      <c r="I25" s="19">
        <v>46</v>
      </c>
      <c r="J25" s="75">
        <v>9.2222222222222233E-2</v>
      </c>
      <c r="K25" s="52">
        <v>40</v>
      </c>
    </row>
    <row r="26" spans="1:11" ht="16.5" x14ac:dyDescent="0.25">
      <c r="A26" s="49" t="s">
        <v>303</v>
      </c>
      <c r="B26" s="34" t="s">
        <v>171</v>
      </c>
      <c r="C26" s="35" t="s">
        <v>172</v>
      </c>
      <c r="D26" s="21">
        <v>1971</v>
      </c>
      <c r="E26" s="32" t="s">
        <v>173</v>
      </c>
      <c r="F26" s="31" t="s">
        <v>86</v>
      </c>
      <c r="G26" s="33" t="s">
        <v>115</v>
      </c>
      <c r="H26" s="31" t="s">
        <v>126</v>
      </c>
      <c r="I26" s="19">
        <v>64</v>
      </c>
      <c r="J26" s="75">
        <v>0.10872685185185185</v>
      </c>
      <c r="K26" s="52">
        <v>38</v>
      </c>
    </row>
    <row r="27" spans="1:11" ht="16.5" x14ac:dyDescent="0.3">
      <c r="A27" s="49" t="s">
        <v>306</v>
      </c>
      <c r="B27" s="22" t="s">
        <v>190</v>
      </c>
      <c r="C27" s="22" t="s">
        <v>191</v>
      </c>
      <c r="D27" s="23">
        <v>1956</v>
      </c>
      <c r="E27" s="23" t="s">
        <v>107</v>
      </c>
      <c r="F27" s="20" t="s">
        <v>86</v>
      </c>
      <c r="G27" s="24" t="s">
        <v>115</v>
      </c>
      <c r="H27" s="20" t="s">
        <v>103</v>
      </c>
      <c r="I27" s="19">
        <v>48</v>
      </c>
      <c r="J27" s="75">
        <v>0.12835648148148149</v>
      </c>
      <c r="K27" s="52">
        <v>36</v>
      </c>
    </row>
    <row r="28" spans="1:11" x14ac:dyDescent="0.25">
      <c r="A28" s="62"/>
      <c r="B28" s="98"/>
      <c r="C28" s="62"/>
      <c r="D28" s="62"/>
      <c r="E28" s="62"/>
      <c r="F28" s="62"/>
      <c r="G28" s="62"/>
      <c r="H28" s="62"/>
      <c r="I28" s="62"/>
      <c r="J28" s="62"/>
      <c r="K28" s="52"/>
    </row>
    <row r="29" spans="1:11" x14ac:dyDescent="0.25">
      <c r="B29" s="77"/>
    </row>
    <row r="30" spans="1:11" x14ac:dyDescent="0.25">
      <c r="B30" s="77" t="s">
        <v>258</v>
      </c>
    </row>
    <row r="31" spans="1:11" x14ac:dyDescent="0.25">
      <c r="B31" s="77"/>
    </row>
    <row r="32" spans="1:11" ht="16.5" x14ac:dyDescent="0.3">
      <c r="A32" s="97" t="s">
        <v>249</v>
      </c>
      <c r="B32" s="58" t="s">
        <v>55</v>
      </c>
      <c r="C32" s="58" t="s">
        <v>56</v>
      </c>
      <c r="D32" s="59" t="s">
        <v>57</v>
      </c>
      <c r="E32" s="59" t="s">
        <v>58</v>
      </c>
      <c r="F32" s="60" t="s">
        <v>59</v>
      </c>
      <c r="G32" s="61" t="s">
        <v>60</v>
      </c>
      <c r="H32" s="60" t="s">
        <v>61</v>
      </c>
      <c r="I32" s="59" t="s">
        <v>62</v>
      </c>
      <c r="J32" s="60" t="s">
        <v>250</v>
      </c>
      <c r="K32" s="60" t="s">
        <v>251</v>
      </c>
    </row>
    <row r="33" spans="1:11" ht="16.5" x14ac:dyDescent="0.3">
      <c r="A33" s="49" t="s">
        <v>296</v>
      </c>
      <c r="B33" s="25" t="s">
        <v>274</v>
      </c>
      <c r="C33" s="18" t="s">
        <v>8</v>
      </c>
      <c r="D33" s="26">
        <v>2002</v>
      </c>
      <c r="E33" s="19" t="s">
        <v>114</v>
      </c>
      <c r="F33" s="20" t="s">
        <v>66</v>
      </c>
      <c r="G33" s="27" t="s">
        <v>115</v>
      </c>
      <c r="H33" s="20" t="s">
        <v>87</v>
      </c>
      <c r="I33" s="19">
        <v>55</v>
      </c>
      <c r="J33" s="75">
        <v>5.3449074074074079E-2</v>
      </c>
      <c r="K33" s="52">
        <v>60</v>
      </c>
    </row>
    <row r="34" spans="1:11" x14ac:dyDescent="0.25">
      <c r="A34" s="62"/>
      <c r="B34" s="98"/>
      <c r="C34" s="62"/>
      <c r="D34" s="62"/>
      <c r="E34" s="62"/>
      <c r="F34" s="62"/>
      <c r="G34" s="62"/>
      <c r="H34" s="62"/>
      <c r="I34" s="62"/>
      <c r="J34" s="62"/>
      <c r="K34" s="52"/>
    </row>
    <row r="35" spans="1:11" x14ac:dyDescent="0.25">
      <c r="B35" s="77"/>
    </row>
    <row r="36" spans="1:11" x14ac:dyDescent="0.25">
      <c r="B36" s="77" t="s">
        <v>259</v>
      </c>
    </row>
    <row r="38" spans="1:11" ht="16.5" x14ac:dyDescent="0.3">
      <c r="A38" s="97" t="s">
        <v>249</v>
      </c>
      <c r="B38" s="58" t="s">
        <v>55</v>
      </c>
      <c r="C38" s="58" t="s">
        <v>56</v>
      </c>
      <c r="D38" s="59" t="s">
        <v>57</v>
      </c>
      <c r="E38" s="59" t="s">
        <v>58</v>
      </c>
      <c r="F38" s="60" t="s">
        <v>59</v>
      </c>
      <c r="G38" s="61" t="s">
        <v>60</v>
      </c>
      <c r="H38" s="60" t="s">
        <v>61</v>
      </c>
      <c r="I38" s="59" t="s">
        <v>62</v>
      </c>
      <c r="J38" s="60" t="s">
        <v>250</v>
      </c>
      <c r="K38" s="60" t="s">
        <v>251</v>
      </c>
    </row>
    <row r="39" spans="1:11" ht="16.5" x14ac:dyDescent="0.3">
      <c r="A39" s="49" t="s">
        <v>296</v>
      </c>
      <c r="B39" s="22" t="s">
        <v>198</v>
      </c>
      <c r="C39" s="22" t="s">
        <v>199</v>
      </c>
      <c r="D39" s="23">
        <v>2003</v>
      </c>
      <c r="E39" s="23" t="s">
        <v>125</v>
      </c>
      <c r="F39" s="20" t="s">
        <v>86</v>
      </c>
      <c r="G39" s="24" t="s">
        <v>115</v>
      </c>
      <c r="H39" s="20" t="s">
        <v>92</v>
      </c>
      <c r="I39" s="19">
        <v>52</v>
      </c>
      <c r="J39" s="75">
        <v>5.7094907407407414E-2</v>
      </c>
      <c r="K39" s="52">
        <v>60</v>
      </c>
    </row>
    <row r="40" spans="1:11" ht="16.5" x14ac:dyDescent="0.3">
      <c r="A40" s="49" t="s">
        <v>297</v>
      </c>
      <c r="B40" s="22" t="s">
        <v>16</v>
      </c>
      <c r="C40" s="22" t="s">
        <v>182</v>
      </c>
      <c r="D40" s="23">
        <v>2003</v>
      </c>
      <c r="E40" s="23" t="s">
        <v>180</v>
      </c>
      <c r="F40" s="20" t="s">
        <v>86</v>
      </c>
      <c r="G40" s="24" t="s">
        <v>115</v>
      </c>
      <c r="H40" s="20" t="s">
        <v>92</v>
      </c>
      <c r="I40" s="19">
        <v>43</v>
      </c>
      <c r="J40" s="75">
        <v>5.7233796296296297E-2</v>
      </c>
      <c r="K40" s="52">
        <v>50</v>
      </c>
    </row>
    <row r="41" spans="1:11" ht="16.5" x14ac:dyDescent="0.3">
      <c r="A41" s="49" t="s">
        <v>300</v>
      </c>
      <c r="B41" s="22" t="s">
        <v>16</v>
      </c>
      <c r="C41" s="22" t="s">
        <v>181</v>
      </c>
      <c r="D41" s="23">
        <v>2003</v>
      </c>
      <c r="E41" s="23" t="s">
        <v>180</v>
      </c>
      <c r="F41" s="20" t="s">
        <v>86</v>
      </c>
      <c r="G41" s="24" t="s">
        <v>115</v>
      </c>
      <c r="H41" s="20" t="s">
        <v>92</v>
      </c>
      <c r="I41" s="19">
        <v>42</v>
      </c>
      <c r="J41" s="75">
        <v>6.0104166666666667E-2</v>
      </c>
      <c r="K41" s="52">
        <v>45</v>
      </c>
    </row>
    <row r="42" spans="1:11" x14ac:dyDescent="0.25">
      <c r="A42" s="62"/>
      <c r="B42" s="98"/>
      <c r="C42" s="62"/>
      <c r="D42" s="62"/>
      <c r="E42" s="62"/>
      <c r="F42" s="62"/>
      <c r="G42" s="62"/>
      <c r="H42" s="62"/>
      <c r="I42" s="62"/>
      <c r="J42" s="62"/>
      <c r="K42" s="52"/>
    </row>
  </sheetData>
  <mergeCells count="3">
    <mergeCell ref="A1:K1"/>
    <mergeCell ref="A2:K2"/>
    <mergeCell ref="A3:K3"/>
  </mergeCell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sqref="A1:K1"/>
    </sheetView>
  </sheetViews>
  <sheetFormatPr defaultRowHeight="15.75" x14ac:dyDescent="0.25"/>
  <cols>
    <col min="1" max="1" width="6.25" customWidth="1"/>
    <col min="2" max="2" width="14.875" customWidth="1"/>
    <col min="6" max="6" width="6" customWidth="1"/>
    <col min="7" max="7" width="6.875" customWidth="1"/>
    <col min="8" max="8" width="7.75" customWidth="1"/>
    <col min="9" max="9" width="5.5" customWidth="1"/>
    <col min="11" max="11" width="7.5" style="70" customWidth="1"/>
  </cols>
  <sheetData>
    <row r="1" spans="1:11" ht="16.5" x14ac:dyDescent="0.25">
      <c r="A1" s="117" t="s">
        <v>53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6.5" x14ac:dyDescent="0.25">
      <c r="A2" s="118" t="s">
        <v>54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</row>
    <row r="3" spans="1:11" ht="16.5" x14ac:dyDescent="0.3">
      <c r="A3" s="119" t="s">
        <v>294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</row>
    <row r="4" spans="1:11" ht="16.5" x14ac:dyDescent="0.3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</row>
    <row r="5" spans="1:11" ht="16.5" x14ac:dyDescent="0.3">
      <c r="A5" s="74"/>
      <c r="B5" s="77" t="s">
        <v>304</v>
      </c>
      <c r="C5" s="74"/>
      <c r="D5" s="74"/>
      <c r="E5" s="74"/>
      <c r="F5" s="74"/>
      <c r="G5" s="74"/>
      <c r="H5" s="74"/>
      <c r="I5" s="74"/>
      <c r="J5" s="74"/>
      <c r="K5" s="74"/>
    </row>
    <row r="7" spans="1:11" ht="16.5" x14ac:dyDescent="0.3">
      <c r="A7" s="57" t="s">
        <v>249</v>
      </c>
      <c r="B7" s="58" t="s">
        <v>55</v>
      </c>
      <c r="C7" s="58" t="s">
        <v>56</v>
      </c>
      <c r="D7" s="59" t="s">
        <v>57</v>
      </c>
      <c r="E7" s="59" t="s">
        <v>58</v>
      </c>
      <c r="F7" s="60" t="s">
        <v>59</v>
      </c>
      <c r="G7" s="61" t="s">
        <v>60</v>
      </c>
      <c r="H7" s="60" t="s">
        <v>61</v>
      </c>
      <c r="I7" s="59" t="s">
        <v>62</v>
      </c>
      <c r="J7" s="60" t="s">
        <v>250</v>
      </c>
      <c r="K7" s="60" t="s">
        <v>251</v>
      </c>
    </row>
    <row r="8" spans="1:11" ht="16.5" x14ac:dyDescent="0.3">
      <c r="A8" s="49" t="s">
        <v>296</v>
      </c>
      <c r="B8" s="22" t="s">
        <v>174</v>
      </c>
      <c r="C8" s="22" t="s">
        <v>175</v>
      </c>
      <c r="D8" s="23">
        <v>1965</v>
      </c>
      <c r="E8" s="23" t="s">
        <v>149</v>
      </c>
      <c r="F8" s="20" t="s">
        <v>66</v>
      </c>
      <c r="G8" s="24" t="s">
        <v>118</v>
      </c>
      <c r="H8" s="20" t="s">
        <v>108</v>
      </c>
      <c r="I8" s="19">
        <v>83</v>
      </c>
      <c r="J8" s="75">
        <v>3.3530092592592591E-2</v>
      </c>
      <c r="K8" s="52">
        <v>30</v>
      </c>
    </row>
    <row r="9" spans="1:11" ht="16.5" x14ac:dyDescent="0.3">
      <c r="A9" s="49" t="s">
        <v>297</v>
      </c>
      <c r="B9" s="25" t="s">
        <v>170</v>
      </c>
      <c r="C9" s="18" t="s">
        <v>13</v>
      </c>
      <c r="D9" s="26">
        <v>1951</v>
      </c>
      <c r="E9" s="19" t="s">
        <v>169</v>
      </c>
      <c r="F9" s="20" t="s">
        <v>66</v>
      </c>
      <c r="G9" s="27" t="s">
        <v>118</v>
      </c>
      <c r="H9" s="20" t="s">
        <v>141</v>
      </c>
      <c r="I9" s="19">
        <v>80</v>
      </c>
      <c r="J9" s="75">
        <v>4.4560185185185182E-2</v>
      </c>
      <c r="K9" s="52">
        <v>25</v>
      </c>
    </row>
    <row r="10" spans="1:11" ht="16.5" x14ac:dyDescent="0.3">
      <c r="A10" s="49" t="s">
        <v>300</v>
      </c>
      <c r="B10" s="25" t="s">
        <v>200</v>
      </c>
      <c r="C10" s="18" t="s">
        <v>201</v>
      </c>
      <c r="D10" s="26">
        <v>1949</v>
      </c>
      <c r="E10" s="19" t="s">
        <v>114</v>
      </c>
      <c r="F10" s="20" t="s">
        <v>66</v>
      </c>
      <c r="G10" s="27" t="s">
        <v>118</v>
      </c>
      <c r="H10" s="20" t="s">
        <v>141</v>
      </c>
      <c r="I10" s="19">
        <v>85</v>
      </c>
      <c r="J10" s="75">
        <v>4.5011574074074072E-2</v>
      </c>
      <c r="K10" s="52">
        <v>20</v>
      </c>
    </row>
    <row r="11" spans="1:11" ht="16.5" x14ac:dyDescent="0.3">
      <c r="A11" s="49" t="s">
        <v>301</v>
      </c>
      <c r="B11" s="25" t="s">
        <v>167</v>
      </c>
      <c r="C11" s="18" t="s">
        <v>168</v>
      </c>
      <c r="D11" s="26">
        <v>1960</v>
      </c>
      <c r="E11" s="19" t="s">
        <v>169</v>
      </c>
      <c r="F11" s="20" t="s">
        <v>66</v>
      </c>
      <c r="G11" s="27" t="s">
        <v>118</v>
      </c>
      <c r="H11" s="20" t="s">
        <v>99</v>
      </c>
      <c r="I11" s="19">
        <v>79</v>
      </c>
      <c r="J11" s="75">
        <v>4.5891203703703705E-2</v>
      </c>
      <c r="K11" s="52">
        <v>18</v>
      </c>
    </row>
    <row r="12" spans="1:11" ht="16.5" x14ac:dyDescent="0.3">
      <c r="A12" s="49" t="s">
        <v>302</v>
      </c>
      <c r="B12" s="22" t="s">
        <v>152</v>
      </c>
      <c r="C12" s="22" t="s">
        <v>13</v>
      </c>
      <c r="D12" s="23">
        <v>1967</v>
      </c>
      <c r="E12" s="23" t="s">
        <v>107</v>
      </c>
      <c r="F12" s="20" t="s">
        <v>66</v>
      </c>
      <c r="G12" s="24" t="s">
        <v>118</v>
      </c>
      <c r="H12" s="20" t="s">
        <v>108</v>
      </c>
      <c r="I12" s="19">
        <v>71</v>
      </c>
      <c r="J12" s="75">
        <v>4.8263888888888884E-2</v>
      </c>
      <c r="K12" s="52">
        <v>17</v>
      </c>
    </row>
    <row r="13" spans="1:11" ht="16.5" x14ac:dyDescent="0.3">
      <c r="A13" s="49" t="s">
        <v>303</v>
      </c>
      <c r="B13" s="22" t="s">
        <v>151</v>
      </c>
      <c r="C13" s="22" t="s">
        <v>14</v>
      </c>
      <c r="D13" s="23">
        <v>1960</v>
      </c>
      <c r="E13" s="23" t="s">
        <v>98</v>
      </c>
      <c r="F13" s="20" t="s">
        <v>66</v>
      </c>
      <c r="G13" s="24" t="s">
        <v>118</v>
      </c>
      <c r="H13" s="20" t="s">
        <v>99</v>
      </c>
      <c r="I13" s="19">
        <v>70</v>
      </c>
      <c r="J13" s="75">
        <v>5.5509259259259258E-2</v>
      </c>
      <c r="K13" s="52">
        <v>16</v>
      </c>
    </row>
    <row r="14" spans="1:11" ht="16.5" x14ac:dyDescent="0.3">
      <c r="A14" s="49"/>
      <c r="B14" s="25" t="s">
        <v>278</v>
      </c>
      <c r="C14" s="18" t="s">
        <v>279</v>
      </c>
      <c r="D14" s="26">
        <v>1981</v>
      </c>
      <c r="E14" s="20" t="s">
        <v>76</v>
      </c>
      <c r="F14" s="27" t="s">
        <v>66</v>
      </c>
      <c r="G14" s="19" t="s">
        <v>118</v>
      </c>
      <c r="H14" s="19" t="s">
        <v>77</v>
      </c>
      <c r="I14" s="19">
        <v>87</v>
      </c>
      <c r="J14" s="75">
        <v>4.4733796296296292E-2</v>
      </c>
      <c r="K14" s="52" t="s">
        <v>77</v>
      </c>
    </row>
    <row r="15" spans="1:11" ht="16.5" x14ac:dyDescent="0.25">
      <c r="A15" s="49"/>
      <c r="B15" s="30"/>
      <c r="C15" s="30"/>
      <c r="D15" s="36"/>
      <c r="E15" s="19"/>
      <c r="F15" s="45"/>
      <c r="G15" s="50"/>
      <c r="H15" s="20"/>
      <c r="I15" s="51"/>
      <c r="J15" s="52"/>
      <c r="K15" s="52"/>
    </row>
    <row r="16" spans="1:11" ht="16.5" x14ac:dyDescent="0.25">
      <c r="A16" s="63"/>
      <c r="B16" s="40"/>
      <c r="C16" s="40"/>
      <c r="D16" s="42"/>
      <c r="E16" s="64"/>
      <c r="F16" s="65"/>
      <c r="G16" s="66"/>
      <c r="H16" s="67"/>
      <c r="I16" s="68"/>
      <c r="J16" s="69"/>
      <c r="K16" s="69"/>
    </row>
    <row r="17" spans="1:11" x14ac:dyDescent="0.25">
      <c r="B17" s="77" t="s">
        <v>305</v>
      </c>
    </row>
    <row r="18" spans="1:11" x14ac:dyDescent="0.25">
      <c r="B18" s="77"/>
    </row>
    <row r="19" spans="1:11" ht="16.5" x14ac:dyDescent="0.3">
      <c r="A19" s="57" t="s">
        <v>249</v>
      </c>
      <c r="B19" s="58" t="s">
        <v>55</v>
      </c>
      <c r="C19" s="58" t="s">
        <v>56</v>
      </c>
      <c r="D19" s="59" t="s">
        <v>57</v>
      </c>
      <c r="E19" s="59" t="s">
        <v>58</v>
      </c>
      <c r="F19" s="60" t="s">
        <v>59</v>
      </c>
      <c r="G19" s="61" t="s">
        <v>60</v>
      </c>
      <c r="H19" s="60" t="s">
        <v>61</v>
      </c>
      <c r="I19" s="59" t="s">
        <v>62</v>
      </c>
      <c r="J19" s="60" t="s">
        <v>250</v>
      </c>
      <c r="K19" s="60" t="s">
        <v>251</v>
      </c>
    </row>
    <row r="20" spans="1:11" ht="16.5" x14ac:dyDescent="0.3">
      <c r="A20" s="49" t="s">
        <v>296</v>
      </c>
      <c r="B20" s="22" t="s">
        <v>154</v>
      </c>
      <c r="C20" s="22" t="s">
        <v>155</v>
      </c>
      <c r="D20" s="23">
        <v>1975</v>
      </c>
      <c r="E20" s="23" t="s">
        <v>156</v>
      </c>
      <c r="F20" s="20" t="s">
        <v>86</v>
      </c>
      <c r="G20" s="24" t="s">
        <v>118</v>
      </c>
      <c r="H20" s="20" t="s">
        <v>131</v>
      </c>
      <c r="I20" s="19">
        <v>73</v>
      </c>
      <c r="J20" s="75">
        <v>2.943287037037037E-2</v>
      </c>
      <c r="K20" s="52">
        <v>30</v>
      </c>
    </row>
    <row r="21" spans="1:11" ht="16.5" x14ac:dyDescent="0.25">
      <c r="A21" s="49" t="s">
        <v>297</v>
      </c>
      <c r="B21" s="29" t="s">
        <v>271</v>
      </c>
      <c r="C21" s="30" t="s">
        <v>182</v>
      </c>
      <c r="D21" s="31">
        <v>1971</v>
      </c>
      <c r="E21" s="32" t="s">
        <v>277</v>
      </c>
      <c r="F21" s="31" t="s">
        <v>86</v>
      </c>
      <c r="G21" s="33" t="s">
        <v>118</v>
      </c>
      <c r="H21" s="31" t="s">
        <v>126</v>
      </c>
      <c r="I21" s="19">
        <v>86</v>
      </c>
      <c r="J21" s="75">
        <v>3.2662037037037038E-2</v>
      </c>
      <c r="K21" s="52">
        <v>25</v>
      </c>
    </row>
    <row r="22" spans="1:11" ht="16.5" x14ac:dyDescent="0.3">
      <c r="A22" s="49" t="s">
        <v>300</v>
      </c>
      <c r="B22" s="22" t="s">
        <v>176</v>
      </c>
      <c r="C22" s="22" t="s">
        <v>122</v>
      </c>
      <c r="D22" s="23">
        <v>1970</v>
      </c>
      <c r="E22" s="23" t="s">
        <v>149</v>
      </c>
      <c r="F22" s="20" t="s">
        <v>86</v>
      </c>
      <c r="G22" s="24" t="s">
        <v>118</v>
      </c>
      <c r="H22" s="20" t="s">
        <v>126</v>
      </c>
      <c r="I22" s="19">
        <v>84</v>
      </c>
      <c r="J22" s="75">
        <v>3.8564814814814816E-2</v>
      </c>
      <c r="K22" s="52">
        <v>20</v>
      </c>
    </row>
    <row r="23" spans="1:11" x14ac:dyDescent="0.25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52"/>
    </row>
    <row r="24" spans="1:11" ht="16.5" x14ac:dyDescent="0.3">
      <c r="A24" s="92"/>
      <c r="B24" s="93"/>
      <c r="C24" s="93"/>
      <c r="D24" s="94"/>
      <c r="E24" s="94"/>
      <c r="F24" s="95"/>
      <c r="G24" s="96"/>
      <c r="H24" s="95"/>
      <c r="I24" s="94"/>
      <c r="J24" s="93"/>
      <c r="K24" s="95"/>
    </row>
    <row r="25" spans="1:11" x14ac:dyDescent="0.25">
      <c r="B25" s="77" t="s">
        <v>260</v>
      </c>
    </row>
    <row r="26" spans="1:11" x14ac:dyDescent="0.25">
      <c r="B26" s="77"/>
    </row>
    <row r="27" spans="1:11" ht="16.5" x14ac:dyDescent="0.3">
      <c r="A27" s="57" t="s">
        <v>249</v>
      </c>
      <c r="B27" s="58" t="s">
        <v>55</v>
      </c>
      <c r="C27" s="58" t="s">
        <v>56</v>
      </c>
      <c r="D27" s="59" t="s">
        <v>57</v>
      </c>
      <c r="E27" s="59" t="s">
        <v>58</v>
      </c>
      <c r="F27" s="60" t="s">
        <v>59</v>
      </c>
      <c r="G27" s="61" t="s">
        <v>60</v>
      </c>
      <c r="H27" s="60" t="s">
        <v>61</v>
      </c>
      <c r="I27" s="59" t="s">
        <v>62</v>
      </c>
      <c r="J27" s="60" t="s">
        <v>250</v>
      </c>
      <c r="K27" s="60" t="s">
        <v>251</v>
      </c>
    </row>
    <row r="28" spans="1:11" ht="16.5" x14ac:dyDescent="0.3">
      <c r="A28" s="49" t="s">
        <v>296</v>
      </c>
      <c r="B28" s="22" t="s">
        <v>157</v>
      </c>
      <c r="C28" s="22" t="s">
        <v>164</v>
      </c>
      <c r="D28" s="23">
        <v>2002</v>
      </c>
      <c r="E28" s="23" t="s">
        <v>159</v>
      </c>
      <c r="F28" s="20" t="s">
        <v>86</v>
      </c>
      <c r="G28" s="24" t="s">
        <v>118</v>
      </c>
      <c r="H28" s="20" t="s">
        <v>87</v>
      </c>
      <c r="I28" s="19">
        <v>77</v>
      </c>
      <c r="J28" s="75">
        <v>3.2870370370370376E-2</v>
      </c>
      <c r="K28" s="52">
        <v>30</v>
      </c>
    </row>
    <row r="29" spans="1:11" x14ac:dyDescent="0.25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52"/>
    </row>
    <row r="30" spans="1:11" x14ac:dyDescent="0.25">
      <c r="B30" s="77"/>
    </row>
    <row r="31" spans="1:11" x14ac:dyDescent="0.25">
      <c r="B31" s="77" t="s">
        <v>261</v>
      </c>
    </row>
    <row r="33" spans="1:11" ht="16.5" x14ac:dyDescent="0.3">
      <c r="A33" s="57" t="s">
        <v>249</v>
      </c>
      <c r="B33" s="58" t="s">
        <v>55</v>
      </c>
      <c r="C33" s="58" t="s">
        <v>56</v>
      </c>
      <c r="D33" s="59" t="s">
        <v>57</v>
      </c>
      <c r="E33" s="59" t="s">
        <v>58</v>
      </c>
      <c r="F33" s="60" t="s">
        <v>59</v>
      </c>
      <c r="G33" s="61" t="s">
        <v>60</v>
      </c>
      <c r="H33" s="60" t="s">
        <v>61</v>
      </c>
      <c r="I33" s="59" t="s">
        <v>62</v>
      </c>
      <c r="J33" s="60" t="s">
        <v>250</v>
      </c>
      <c r="K33" s="60" t="s">
        <v>251</v>
      </c>
    </row>
    <row r="34" spans="1:11" ht="16.5" x14ac:dyDescent="0.3">
      <c r="A34" s="49" t="s">
        <v>296</v>
      </c>
      <c r="B34" s="25" t="s">
        <v>110</v>
      </c>
      <c r="C34" s="18" t="s">
        <v>165</v>
      </c>
      <c r="D34" s="26">
        <v>2004</v>
      </c>
      <c r="E34" s="19" t="s">
        <v>166</v>
      </c>
      <c r="F34" s="20" t="s">
        <v>86</v>
      </c>
      <c r="G34" s="27" t="s">
        <v>118</v>
      </c>
      <c r="H34" s="20" t="s">
        <v>96</v>
      </c>
      <c r="I34" s="19">
        <v>78</v>
      </c>
      <c r="J34" s="75">
        <v>3.0162037037037032E-2</v>
      </c>
      <c r="K34" s="52">
        <v>30</v>
      </c>
    </row>
    <row r="35" spans="1:11" ht="16.5" x14ac:dyDescent="0.3">
      <c r="A35" s="49" t="s">
        <v>297</v>
      </c>
      <c r="B35" s="22" t="s">
        <v>16</v>
      </c>
      <c r="C35" s="22" t="s">
        <v>148</v>
      </c>
      <c r="D35" s="23">
        <v>2005</v>
      </c>
      <c r="E35" s="23" t="s">
        <v>153</v>
      </c>
      <c r="F35" s="20" t="s">
        <v>86</v>
      </c>
      <c r="G35" s="24" t="s">
        <v>118</v>
      </c>
      <c r="H35" s="20" t="s">
        <v>100</v>
      </c>
      <c r="I35" s="19">
        <v>72</v>
      </c>
      <c r="J35" s="75">
        <v>3.2268518518518523E-2</v>
      </c>
      <c r="K35" s="52">
        <v>25</v>
      </c>
    </row>
    <row r="36" spans="1:11" ht="16.5" x14ac:dyDescent="0.3">
      <c r="A36" s="49" t="s">
        <v>300</v>
      </c>
      <c r="B36" s="22" t="s">
        <v>157</v>
      </c>
      <c r="C36" s="22" t="s">
        <v>158</v>
      </c>
      <c r="D36" s="23">
        <v>2004</v>
      </c>
      <c r="E36" s="23" t="s">
        <v>159</v>
      </c>
      <c r="F36" s="20" t="s">
        <v>86</v>
      </c>
      <c r="G36" s="24" t="s">
        <v>118</v>
      </c>
      <c r="H36" s="20" t="s">
        <v>96</v>
      </c>
      <c r="I36" s="19">
        <v>74</v>
      </c>
      <c r="J36" s="75">
        <v>3.4166666666666672E-2</v>
      </c>
      <c r="K36" s="52">
        <v>20</v>
      </c>
    </row>
    <row r="37" spans="1:11" ht="16.5" x14ac:dyDescent="0.3">
      <c r="A37" s="49" t="s">
        <v>301</v>
      </c>
      <c r="B37" s="22" t="s">
        <v>160</v>
      </c>
      <c r="C37" s="22" t="s">
        <v>161</v>
      </c>
      <c r="D37" s="23">
        <v>2005</v>
      </c>
      <c r="E37" s="23" t="s">
        <v>159</v>
      </c>
      <c r="F37" s="20" t="s">
        <v>86</v>
      </c>
      <c r="G37" s="24" t="s">
        <v>118</v>
      </c>
      <c r="H37" s="20" t="s">
        <v>100</v>
      </c>
      <c r="I37" s="19">
        <v>75</v>
      </c>
      <c r="J37" s="75">
        <v>3.4201388888888885E-2</v>
      </c>
      <c r="K37" s="52">
        <v>18</v>
      </c>
    </row>
    <row r="38" spans="1:11" ht="16.5" x14ac:dyDescent="0.3">
      <c r="A38" s="49" t="s">
        <v>302</v>
      </c>
      <c r="B38" s="22" t="s">
        <v>162</v>
      </c>
      <c r="C38" s="22" t="s">
        <v>163</v>
      </c>
      <c r="D38" s="23">
        <v>2005</v>
      </c>
      <c r="E38" s="23" t="s">
        <v>159</v>
      </c>
      <c r="F38" s="20" t="s">
        <v>86</v>
      </c>
      <c r="G38" s="24" t="s">
        <v>118</v>
      </c>
      <c r="H38" s="20" t="s">
        <v>100</v>
      </c>
      <c r="I38" s="19">
        <v>76</v>
      </c>
      <c r="J38" s="75">
        <v>3.6111111111111115E-2</v>
      </c>
      <c r="K38" s="52">
        <v>17</v>
      </c>
    </row>
    <row r="39" spans="1:11" x14ac:dyDescent="0.25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52"/>
    </row>
  </sheetData>
  <mergeCells count="3">
    <mergeCell ref="A1:K1"/>
    <mergeCell ref="A2:K2"/>
    <mergeCell ref="A3:K3"/>
  </mergeCell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sqref="A1:K1"/>
    </sheetView>
  </sheetViews>
  <sheetFormatPr defaultRowHeight="15.75" x14ac:dyDescent="0.25"/>
  <cols>
    <col min="1" max="1" width="6.625" style="78" customWidth="1"/>
    <col min="2" max="2" width="13" style="78" customWidth="1"/>
    <col min="3" max="3" width="9" style="78"/>
    <col min="4" max="4" width="6.875" style="78" customWidth="1"/>
    <col min="5" max="5" width="9" style="78"/>
    <col min="6" max="6" width="6.75" style="78" customWidth="1"/>
    <col min="7" max="7" width="6.875" style="78" customWidth="1"/>
    <col min="8" max="8" width="9" style="78"/>
    <col min="9" max="9" width="5.25" style="78" customWidth="1"/>
    <col min="10" max="10" width="9" style="78"/>
    <col min="11" max="11" width="9" style="85"/>
    <col min="12" max="16384" width="9" style="78"/>
  </cols>
  <sheetData>
    <row r="1" spans="1:11" ht="16.5" x14ac:dyDescent="0.25">
      <c r="A1" s="117" t="s">
        <v>53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6.5" x14ac:dyDescent="0.25">
      <c r="A2" s="118" t="s">
        <v>54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</row>
    <row r="3" spans="1:11" ht="16.5" x14ac:dyDescent="0.25">
      <c r="A3" s="120" t="s">
        <v>295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</row>
    <row r="4" spans="1:11" ht="16.5" x14ac:dyDescent="0.25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1" ht="16.5" x14ac:dyDescent="0.25">
      <c r="A5" s="79"/>
      <c r="B5" s="80" t="s">
        <v>298</v>
      </c>
      <c r="C5" s="79"/>
      <c r="D5" s="79"/>
      <c r="E5" s="79"/>
      <c r="F5" s="79"/>
      <c r="G5" s="79"/>
      <c r="H5" s="79"/>
      <c r="I5" s="79"/>
      <c r="J5" s="79"/>
      <c r="K5" s="79"/>
    </row>
    <row r="6" spans="1:11" ht="16.5" x14ac:dyDescent="0.25">
      <c r="A6" s="79"/>
      <c r="B6" s="80"/>
      <c r="C6" s="79"/>
      <c r="D6" s="79"/>
      <c r="E6" s="79"/>
      <c r="F6" s="79"/>
      <c r="G6" s="79"/>
      <c r="H6" s="79"/>
      <c r="I6" s="79"/>
      <c r="J6" s="79"/>
      <c r="K6" s="79"/>
    </row>
    <row r="7" spans="1:11" ht="16.5" x14ac:dyDescent="0.25">
      <c r="A7" s="81" t="s">
        <v>249</v>
      </c>
      <c r="B7" s="58" t="s">
        <v>55</v>
      </c>
      <c r="C7" s="58" t="s">
        <v>56</v>
      </c>
      <c r="D7" s="59" t="s">
        <v>57</v>
      </c>
      <c r="E7" s="59" t="s">
        <v>58</v>
      </c>
      <c r="F7" s="60" t="s">
        <v>59</v>
      </c>
      <c r="G7" s="61" t="s">
        <v>60</v>
      </c>
      <c r="H7" s="60" t="s">
        <v>61</v>
      </c>
      <c r="I7" s="59" t="s">
        <v>62</v>
      </c>
      <c r="J7" s="60" t="s">
        <v>250</v>
      </c>
      <c r="K7" s="60" t="s">
        <v>251</v>
      </c>
    </row>
    <row r="8" spans="1:11" ht="16.5" x14ac:dyDescent="0.25">
      <c r="A8" s="82" t="s">
        <v>296</v>
      </c>
      <c r="B8" s="83" t="s">
        <v>280</v>
      </c>
      <c r="C8" s="18" t="s">
        <v>281</v>
      </c>
      <c r="D8" s="36">
        <v>2002</v>
      </c>
      <c r="E8" s="20" t="s">
        <v>159</v>
      </c>
      <c r="F8" s="33" t="s">
        <v>66</v>
      </c>
      <c r="G8" s="19" t="s">
        <v>67</v>
      </c>
      <c r="H8" s="19" t="s">
        <v>77</v>
      </c>
      <c r="I8" s="19">
        <v>108</v>
      </c>
      <c r="J8" s="84">
        <v>1.238425925925926E-2</v>
      </c>
      <c r="K8" s="19" t="s">
        <v>77</v>
      </c>
    </row>
    <row r="9" spans="1:11" ht="16.5" x14ac:dyDescent="0.25">
      <c r="A9" s="82" t="s">
        <v>297</v>
      </c>
      <c r="B9" s="83" t="s">
        <v>285</v>
      </c>
      <c r="C9" s="18" t="s">
        <v>286</v>
      </c>
      <c r="D9" s="36">
        <v>1973</v>
      </c>
      <c r="E9" s="20" t="s">
        <v>76</v>
      </c>
      <c r="F9" s="33" t="s">
        <v>66</v>
      </c>
      <c r="G9" s="19" t="s">
        <v>67</v>
      </c>
      <c r="H9" s="19" t="s">
        <v>287</v>
      </c>
      <c r="I9" s="19">
        <v>110</v>
      </c>
      <c r="J9" s="84">
        <v>1.2511574074074073E-2</v>
      </c>
      <c r="K9" s="19" t="s">
        <v>287</v>
      </c>
    </row>
    <row r="10" spans="1:11" ht="16.5" x14ac:dyDescent="0.25">
      <c r="A10" s="82" t="s">
        <v>300</v>
      </c>
      <c r="B10" s="83" t="s">
        <v>282</v>
      </c>
      <c r="C10" s="18" t="s">
        <v>138</v>
      </c>
      <c r="D10" s="36">
        <v>1987</v>
      </c>
      <c r="E10" s="20" t="s">
        <v>76</v>
      </c>
      <c r="F10" s="33" t="s">
        <v>66</v>
      </c>
      <c r="G10" s="19" t="s">
        <v>67</v>
      </c>
      <c r="H10" s="19" t="s">
        <v>77</v>
      </c>
      <c r="I10" s="19">
        <v>109</v>
      </c>
      <c r="J10" s="76">
        <v>1.5428240740740741E-2</v>
      </c>
      <c r="K10" s="19" t="s">
        <v>77</v>
      </c>
    </row>
    <row r="11" spans="1:11" ht="16.5" x14ac:dyDescent="0.25">
      <c r="A11" s="82" t="s">
        <v>301</v>
      </c>
      <c r="B11" s="83" t="s">
        <v>74</v>
      </c>
      <c r="C11" s="18" t="s">
        <v>75</v>
      </c>
      <c r="D11" s="36">
        <v>1969</v>
      </c>
      <c r="E11" s="19" t="s">
        <v>76</v>
      </c>
      <c r="F11" s="20" t="s">
        <v>66</v>
      </c>
      <c r="G11" s="33" t="s">
        <v>67</v>
      </c>
      <c r="H11" s="20" t="s">
        <v>77</v>
      </c>
      <c r="I11" s="19">
        <v>103</v>
      </c>
      <c r="J11" s="84">
        <v>1.5972222222222224E-2</v>
      </c>
      <c r="K11" s="20" t="s">
        <v>77</v>
      </c>
    </row>
    <row r="12" spans="1:11" ht="16.5" x14ac:dyDescent="0.25">
      <c r="A12" s="82" t="s">
        <v>302</v>
      </c>
      <c r="B12" s="83" t="s">
        <v>288</v>
      </c>
      <c r="C12" s="18" t="s">
        <v>14</v>
      </c>
      <c r="D12" s="36">
        <v>1966</v>
      </c>
      <c r="E12" s="20" t="s">
        <v>268</v>
      </c>
      <c r="F12" s="33" t="s">
        <v>66</v>
      </c>
      <c r="G12" s="19" t="s">
        <v>67</v>
      </c>
      <c r="H12" s="19" t="s">
        <v>77</v>
      </c>
      <c r="I12" s="19">
        <v>111</v>
      </c>
      <c r="J12" s="84">
        <v>1.9745370370370371E-2</v>
      </c>
      <c r="K12" s="19" t="s">
        <v>77</v>
      </c>
    </row>
    <row r="13" spans="1:11" ht="16.5" x14ac:dyDescent="0.25">
      <c r="A13" s="82" t="s">
        <v>303</v>
      </c>
      <c r="B13" s="83" t="s">
        <v>79</v>
      </c>
      <c r="C13" s="18" t="s">
        <v>80</v>
      </c>
      <c r="D13" s="36">
        <v>1958</v>
      </c>
      <c r="E13" s="28" t="s">
        <v>81</v>
      </c>
      <c r="F13" s="20" t="s">
        <v>66</v>
      </c>
      <c r="G13" s="33" t="s">
        <v>67</v>
      </c>
      <c r="H13" s="20" t="s">
        <v>77</v>
      </c>
      <c r="I13" s="19">
        <v>104</v>
      </c>
      <c r="J13" s="84">
        <v>2.4351851851851857E-2</v>
      </c>
      <c r="K13" s="20" t="s">
        <v>77</v>
      </c>
    </row>
    <row r="15" spans="1:11" x14ac:dyDescent="0.25">
      <c r="B15" s="80" t="s">
        <v>299</v>
      </c>
    </row>
    <row r="16" spans="1:11" x14ac:dyDescent="0.25">
      <c r="B16" s="80"/>
    </row>
    <row r="17" spans="1:11" ht="16.5" x14ac:dyDescent="0.25">
      <c r="A17" s="81" t="s">
        <v>249</v>
      </c>
      <c r="B17" s="58" t="s">
        <v>55</v>
      </c>
      <c r="C17" s="58" t="s">
        <v>56</v>
      </c>
      <c r="D17" s="59" t="s">
        <v>57</v>
      </c>
      <c r="E17" s="59" t="s">
        <v>58</v>
      </c>
      <c r="F17" s="60" t="s">
        <v>59</v>
      </c>
      <c r="G17" s="61" t="s">
        <v>60</v>
      </c>
      <c r="H17" s="60" t="s">
        <v>61</v>
      </c>
      <c r="I17" s="59" t="s">
        <v>62</v>
      </c>
      <c r="J17" s="60" t="s">
        <v>250</v>
      </c>
      <c r="K17" s="60" t="s">
        <v>251</v>
      </c>
    </row>
    <row r="18" spans="1:11" ht="16.5" x14ac:dyDescent="0.25">
      <c r="A18" s="82" t="s">
        <v>296</v>
      </c>
      <c r="B18" s="83" t="s">
        <v>272</v>
      </c>
      <c r="C18" s="18" t="s">
        <v>273</v>
      </c>
      <c r="D18" s="36">
        <v>2004</v>
      </c>
      <c r="E18" s="20" t="s">
        <v>212</v>
      </c>
      <c r="F18" s="33" t="s">
        <v>86</v>
      </c>
      <c r="G18" s="19" t="s">
        <v>67</v>
      </c>
      <c r="H18" s="19" t="s">
        <v>77</v>
      </c>
      <c r="I18" s="19">
        <v>107</v>
      </c>
      <c r="J18" s="84">
        <v>1.1354166666666667E-2</v>
      </c>
      <c r="K18" s="19" t="s">
        <v>77</v>
      </c>
    </row>
    <row r="19" spans="1:11" ht="16.5" x14ac:dyDescent="0.25">
      <c r="A19" s="82" t="s">
        <v>297</v>
      </c>
      <c r="B19" s="29" t="s">
        <v>271</v>
      </c>
      <c r="C19" s="30" t="s">
        <v>143</v>
      </c>
      <c r="D19" s="31">
        <v>1973</v>
      </c>
      <c r="E19" s="32" t="s">
        <v>76</v>
      </c>
      <c r="F19" s="31" t="s">
        <v>86</v>
      </c>
      <c r="G19" s="33" t="s">
        <v>67</v>
      </c>
      <c r="H19" s="31" t="s">
        <v>77</v>
      </c>
      <c r="I19" s="19">
        <v>106</v>
      </c>
      <c r="J19" s="84">
        <v>1.3055555555555556E-2</v>
      </c>
      <c r="K19" s="20" t="s">
        <v>77</v>
      </c>
    </row>
    <row r="20" spans="1:11" ht="16.5" x14ac:dyDescent="0.25">
      <c r="A20" s="82" t="s">
        <v>300</v>
      </c>
      <c r="B20" s="29" t="s">
        <v>26</v>
      </c>
      <c r="C20" s="30" t="s">
        <v>27</v>
      </c>
      <c r="D20" s="31">
        <v>1981</v>
      </c>
      <c r="E20" s="32" t="s">
        <v>268</v>
      </c>
      <c r="F20" s="48" t="s">
        <v>86</v>
      </c>
      <c r="G20" s="50" t="s">
        <v>67</v>
      </c>
      <c r="H20" s="36" t="s">
        <v>77</v>
      </c>
      <c r="I20" s="19">
        <v>112</v>
      </c>
      <c r="J20" s="84">
        <v>1.545138888888889E-2</v>
      </c>
      <c r="K20" s="19" t="s">
        <v>77</v>
      </c>
    </row>
    <row r="21" spans="1:11" ht="16.5" x14ac:dyDescent="0.25">
      <c r="A21" s="82" t="s">
        <v>301</v>
      </c>
      <c r="B21" s="83" t="s">
        <v>83</v>
      </c>
      <c r="C21" s="18" t="s">
        <v>84</v>
      </c>
      <c r="D21" s="36">
        <v>1961</v>
      </c>
      <c r="E21" s="19" t="s">
        <v>85</v>
      </c>
      <c r="F21" s="20" t="s">
        <v>86</v>
      </c>
      <c r="G21" s="33" t="s">
        <v>67</v>
      </c>
      <c r="H21" s="20" t="s">
        <v>77</v>
      </c>
      <c r="I21" s="19">
        <v>105</v>
      </c>
      <c r="J21" s="84">
        <v>2.1759259259259259E-2</v>
      </c>
      <c r="K21" s="20" t="s">
        <v>77</v>
      </c>
    </row>
    <row r="23" spans="1:11" x14ac:dyDescent="0.25">
      <c r="B23" s="80" t="s">
        <v>262</v>
      </c>
    </row>
    <row r="24" spans="1:11" s="80" customFormat="1" x14ac:dyDescent="0.25">
      <c r="K24" s="86"/>
    </row>
    <row r="25" spans="1:11" ht="16.5" x14ac:dyDescent="0.25">
      <c r="A25" s="81" t="s">
        <v>249</v>
      </c>
      <c r="B25" s="58" t="s">
        <v>55</v>
      </c>
      <c r="C25" s="58" t="s">
        <v>56</v>
      </c>
      <c r="D25" s="59" t="s">
        <v>57</v>
      </c>
      <c r="E25" s="59" t="s">
        <v>58</v>
      </c>
      <c r="F25" s="60" t="s">
        <v>59</v>
      </c>
      <c r="G25" s="61" t="s">
        <v>60</v>
      </c>
      <c r="H25" s="60" t="s">
        <v>61</v>
      </c>
      <c r="I25" s="59" t="s">
        <v>62</v>
      </c>
      <c r="J25" s="60" t="s">
        <v>250</v>
      </c>
      <c r="K25" s="60" t="s">
        <v>251</v>
      </c>
    </row>
    <row r="26" spans="1:11" ht="16.5" x14ac:dyDescent="0.25">
      <c r="A26" s="82" t="s">
        <v>296</v>
      </c>
      <c r="B26" s="87" t="s">
        <v>63</v>
      </c>
      <c r="C26" s="87" t="s">
        <v>64</v>
      </c>
      <c r="D26" s="88">
        <v>2006</v>
      </c>
      <c r="E26" s="88" t="s">
        <v>65</v>
      </c>
      <c r="F26" s="20" t="s">
        <v>66</v>
      </c>
      <c r="G26" s="89" t="s">
        <v>67</v>
      </c>
      <c r="H26" s="20" t="s">
        <v>68</v>
      </c>
      <c r="I26" s="19">
        <v>100</v>
      </c>
      <c r="J26" s="84">
        <v>1.1921296296296298E-2</v>
      </c>
      <c r="K26" s="90">
        <v>10</v>
      </c>
    </row>
    <row r="27" spans="1:11" ht="16.5" x14ac:dyDescent="0.25">
      <c r="A27" s="82" t="s">
        <v>297</v>
      </c>
      <c r="B27" s="87" t="s">
        <v>69</v>
      </c>
      <c r="C27" s="87" t="s">
        <v>70</v>
      </c>
      <c r="D27" s="88">
        <v>2006</v>
      </c>
      <c r="E27" s="88" t="s">
        <v>65</v>
      </c>
      <c r="F27" s="20" t="s">
        <v>66</v>
      </c>
      <c r="G27" s="89" t="s">
        <v>67</v>
      </c>
      <c r="H27" s="20" t="s">
        <v>68</v>
      </c>
      <c r="I27" s="19">
        <v>101</v>
      </c>
      <c r="J27" s="84">
        <v>1.1932870370370371E-2</v>
      </c>
      <c r="K27" s="90">
        <v>8</v>
      </c>
    </row>
    <row r="28" spans="1:11" x14ac:dyDescent="0.25">
      <c r="A28" s="91"/>
      <c r="B28" s="91"/>
      <c r="C28" s="91"/>
      <c r="D28" s="91"/>
      <c r="E28" s="91"/>
      <c r="F28" s="91"/>
      <c r="G28" s="91"/>
      <c r="H28" s="91"/>
      <c r="I28" s="91"/>
      <c r="J28" s="91"/>
      <c r="K28" s="90"/>
    </row>
  </sheetData>
  <mergeCells count="3">
    <mergeCell ref="A1:K1"/>
    <mergeCell ref="A2:K2"/>
    <mergeCell ref="A3:K3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1119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protokol</vt:lpstr>
      <vt:lpstr>seznam-plavcu</vt:lpstr>
      <vt:lpstr>seznam-klubu</vt:lpstr>
      <vt:lpstr>15 km</vt:lpstr>
      <vt:lpstr>10 km</vt:lpstr>
      <vt:lpstr>5 km</vt:lpstr>
      <vt:lpstr>3 km</vt:lpstr>
      <vt:lpstr>1 km</vt:lpstr>
    </vt:vector>
  </TitlesOfParts>
  <Company>MCfinance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Cerny</dc:creator>
  <cp:lastModifiedBy>Hubik</cp:lastModifiedBy>
  <cp:revision>383</cp:revision>
  <cp:lastPrinted>2017-06-03T18:05:14Z</cp:lastPrinted>
  <dcterms:created xsi:type="dcterms:W3CDTF">2016-01-14T22:47:11Z</dcterms:created>
  <dcterms:modified xsi:type="dcterms:W3CDTF">2017-06-03T18:05:31Z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MCfinance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